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500" tabRatio="658" activeTab="4"/>
  </bookViews>
  <sheets>
    <sheet name="Баланс" sheetId="1" r:id="rId1"/>
    <sheet name="Справка" sheetId="2" r:id="rId2"/>
    <sheet name="Настройка" sheetId="3" r:id="rId3"/>
    <sheet name="Выгрузка в ГНИ 4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МинФин'!$B$33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ГлаваБК_">'Баланс'!$J$14</definedName>
    <definedName name="ГлБухСпр1">'Справка'!$I$72</definedName>
    <definedName name="ГНИ4_ВерсПрог">'Выгрузка в ГНИ 4'!$C$6</definedName>
    <definedName name="ГНИ4_ДатаДок">'Выгрузка в ГНИ 4'!$C$10</definedName>
    <definedName name="ГНИ4_ДатаОтч">'Выгрузка в ГНИ 4'!$C$47</definedName>
    <definedName name="ГНИ4_ИдФайл">'Выгрузка в ГНИ 4'!$C$5</definedName>
    <definedName name="ГНИ4_Имя3">'Выгрузка в ГНИ 4'!$C$34</definedName>
    <definedName name="ГНИ4_Имя4">'Выгрузка в ГНИ 4'!$C$39</definedName>
    <definedName name="ГНИ4_К_ДеятГосЗадан040">'Выгрузка в ГНИ 4'!$C$961</definedName>
    <definedName name="ГНИ4_К_ДеятГосЗадан200">'Выгрузка в ГНИ 4'!$C$1333</definedName>
    <definedName name="ГНИ4_К_ДеятОказУсл040">'Выгрузка в ГНИ 4'!$C$962</definedName>
    <definedName name="ГНИ4_К_ДеятОказУсл200">'Выгрузка в ГНИ 4'!$C$1334</definedName>
    <definedName name="ГНИ4_К_ДеятЦелСр040">'Выгрузка в ГНИ 4'!$C$960</definedName>
    <definedName name="ГНИ4_К_ДеятЦелСр200">'Выгрузка в ГНИ 4'!$C$1332</definedName>
    <definedName name="ГНИ4_К_Итого040">'Выгрузка в ГНИ 4'!$C$963</definedName>
    <definedName name="ГНИ4_К_Итого200">'Выгрузка в ГНИ 4'!$C$1335</definedName>
    <definedName name="ГНИ4_Конец040">'Выгрузка в ГНИ 4'!$C$965</definedName>
    <definedName name="ГНИ4_Конец200">'Выгрузка в ГНИ 4'!$C$1337</definedName>
    <definedName name="ГНИ4_КПП">'Выгрузка в ГНИ 4'!$C$23</definedName>
    <definedName name="ГНИ4_Н_ДеятГосЗадан040">'Выгрузка в ГНИ 4'!$C$955</definedName>
    <definedName name="ГНИ4_Н_ДеятГосЗадан200">'Выгрузка в ГНИ 4'!$C$1327</definedName>
    <definedName name="ГНИ4_Н_ДеятОказУсл040">'Выгрузка в ГНИ 4'!$C$956</definedName>
    <definedName name="ГНИ4_Н_ДеятОказУсл200">'Выгрузка в ГНИ 4'!$C$1328</definedName>
    <definedName name="ГНИ4_Н_ДеятЦелСр040">'Выгрузка в ГНИ 4'!$C$954</definedName>
    <definedName name="ГНИ4_Н_ДеятЦелСр200">'Выгрузка в ГНИ 4'!$C$1326</definedName>
    <definedName name="ГНИ4_Н_Итого040">'Выгрузка в ГНИ 4'!$C$957</definedName>
    <definedName name="ГНИ4_Н_Итого200">'Выгрузка в ГНИ 4'!$C$1329</definedName>
    <definedName name="ГНИ4_НаимДок">'Выгрузка в ГНИ 4'!$C$43</definedName>
    <definedName name="ГНИ4_НаимПок040">'Выгрузка в ГНИ 4'!$C$952</definedName>
    <definedName name="ГНИ4_НаимПок200">'Выгрузка в ГНИ 4'!$C$1324</definedName>
    <definedName name="ГНИ4_Начало040">'Выгрузка в ГНИ 4'!$C$951</definedName>
    <definedName name="ГНИ4_Начало200">'Выгрузка в ГНИ 4'!$C$1323</definedName>
    <definedName name="ГНИ4_Отчество3">'Выгрузка в ГНИ 4'!$C$35</definedName>
    <definedName name="ГНИ4_Отчество4">'Выгрузка в ГНИ 4'!$C$40</definedName>
    <definedName name="ГНИ4_ОтчетГод">'Выгрузка в ГНИ 4'!$C$12</definedName>
    <definedName name="ГНИ4_ПрПодп">'Выгрузка в ГНИ 4'!$C$29</definedName>
    <definedName name="ГНИ4_СвПред">'Выгрузка в ГНИ 4'!$D$42</definedName>
    <definedName name="ГНИ4_Фамилия3">'Выгрузка в ГНИ 4'!$C$33</definedName>
    <definedName name="ГНИ4_Фамилия4">'Выгрузка в ГНИ 4'!$C$38</definedName>
    <definedName name="Дата">'Баланс'!$J$6</definedName>
    <definedName name="ДатаИсполнения_">'Баланс'!$B$6</definedName>
    <definedName name="ИНН_">'Баланс'!$J$9</definedName>
    <definedName name="ИНН_2">'Баланс'!$J$9</definedName>
    <definedName name="ИНН_3">'Баланс'!$J$9</definedName>
    <definedName name="ИНН2">'Баланс'!$J$13</definedName>
    <definedName name="ИсполнительСпр1">'Справка'!$E$79</definedName>
    <definedName name="КодСтроки_20">'Справка'!$C$50</definedName>
    <definedName name="КодСтроки_4">'Справка'!$C$15</definedName>
    <definedName name="Конец1">'Баланс'!$J$36</definedName>
    <definedName name="Конец2">'Баланс'!$J$74</definedName>
    <definedName name="Конец3">'Баланс'!$J$91</definedName>
    <definedName name="Конец4">'Баланс'!$J$123</definedName>
    <definedName name="МФГлБухгалтер">'Выгрузка в МинФин'!$D$45</definedName>
    <definedName name="МФДатаПо">'Выгрузка в МинФин'!$D$6</definedName>
    <definedName name="МФИсполнитель">'Выгрузка в МинФин'!$D$49</definedName>
    <definedName name="МФИСТ">'Выгрузка в МинФин'!$D$8</definedName>
    <definedName name="МФППО">'Выгрузка в МинФин'!$D$54</definedName>
    <definedName name="МФРуководитель">'Выгрузка в МинФин'!$D$44</definedName>
    <definedName name="МФТелефон">'Выгрузка в МинФин'!$D$51</definedName>
    <definedName name="НаимСчета_20">'Справка'!$B$50</definedName>
    <definedName name="НаимСчета_4">'Справка'!$B$15</definedName>
    <definedName name="Начало1">'Баланс'!$B$23</definedName>
    <definedName name="Начало2">'Баланс'!$B$44</definedName>
    <definedName name="Начало3">'Баланс'!$B$82</definedName>
    <definedName name="Начало4">'Баланс'!$B$100</definedName>
    <definedName name="_xlnm.Print_Area" localSheetId="0">#N/A</definedName>
    <definedName name="ОКАТО_">'Баланс'!$J$11</definedName>
    <definedName name="ОКВЕД_">'Баланс'!$J$7</definedName>
    <definedName name="ОКПО_">'Баланс'!$J$8</definedName>
    <definedName name="ОКПО2">'Баланс'!$J$12</definedName>
    <definedName name="ОРГАНИЗАЦИЯ_">'Баланс'!$B$8</definedName>
    <definedName name="Пусто_1">'Справка'!$K$10</definedName>
    <definedName name="РуководСпр1">'Справка'!$D$72</definedName>
    <definedName name="СправкаКонец5">'Справка'!$K$28</definedName>
    <definedName name="СправкаКонец6">'Справка'!$K$57</definedName>
    <definedName name="СправкаКонец7">'Справка'!$K$69</definedName>
    <definedName name="СправкаНачало5">'Справка'!$A$10</definedName>
    <definedName name="СправкаНачало6">'Справка'!$A$35</definedName>
    <definedName name="СправкаНачало7">'Справка'!$A$64</definedName>
    <definedName name="Столбец10_20">'Справка'!$J$50</definedName>
    <definedName name="Столбец10_4">'Справка'!$J$15</definedName>
    <definedName name="Столбец10Строка100Спр1">'Справка'!$J$21</definedName>
    <definedName name="Столбец10Строка101Спр1">'Справка'!$J$23</definedName>
    <definedName name="Столбец10Строка102Спр1">'Справка'!$J$24</definedName>
    <definedName name="Столбец10Строка104Спр1">'Справка'!$J$26</definedName>
    <definedName name="Столбец10Строка105Спр1">'Справка'!$J$27</definedName>
    <definedName name="Столбец10Строка10Спр1">'Справка'!$J$10</definedName>
    <definedName name="Столбец10Строка120Спр1">'Справка'!$J$28</definedName>
    <definedName name="Столбец10Строка130Спр1">'Справка'!$J$35</definedName>
    <definedName name="Столбец10Строка150Спр1">'Справка'!$J$36</definedName>
    <definedName name="Столбец10Строка160Спр1">'Справка'!$J$37</definedName>
    <definedName name="Столбец10Строка171Спр1">'Справка'!$J$40</definedName>
    <definedName name="Столбец10Строка172Спр1">'Справка'!$J$41</definedName>
    <definedName name="Столбец10Строка173Спр1">'Справка'!$J$42</definedName>
    <definedName name="Столбец10Строка181Спр1">'Справка'!$J$45</definedName>
    <definedName name="Столбец10Строка182Спр1">'Справка'!$J$46</definedName>
    <definedName name="Столбец10Строка183Спр1">'Справка'!$J$47</definedName>
    <definedName name="Столбец10Строка200Спр1">'Справка'!$J$48</definedName>
    <definedName name="Столбец10Строка20Спр1">'Справка'!$J$11</definedName>
    <definedName name="Столбец10Строка210Спр1">'Справка'!$J$51</definedName>
    <definedName name="Столбец10Строка220Спр1">'Справка'!$J$52</definedName>
    <definedName name="Столбец10Строка230Спр1">'Справка'!$J$53</definedName>
    <definedName name="Столбец10Строка240Спр1">'Справка'!$J$54</definedName>
    <definedName name="Столбец10Строка248Спр1">'Справка'!$J$55</definedName>
    <definedName name="Столбец10Строка250Спр1">'Справка'!$J$55</definedName>
    <definedName name="Столбец10Строка260Спр1">'Справка'!$J$56</definedName>
    <definedName name="Столбец10Строка270Спр1">'Справка'!$J$57</definedName>
    <definedName name="Столбец10Строка280Спр1">'Справка'!$J$64</definedName>
    <definedName name="Столбец10Строка290Спр1">'Справка'!$J$65</definedName>
    <definedName name="Столбец10Строка300Спр1">'Справка'!$J$66</definedName>
    <definedName name="Столбец10Строка30Спр1">'Справка'!$J$12</definedName>
    <definedName name="Столбец10Строка310Спр1">'Справка'!$J$67</definedName>
    <definedName name="Столбец10Строка320Спр1">'Справка'!$J$68</definedName>
    <definedName name="Столбец10Строка330Спр1">'Справка'!$J$69</definedName>
    <definedName name="Столбец10Строка40Спр1">'Справка'!$J$13</definedName>
    <definedName name="Столбец10Строка50Спр1">'Справка'!$J$16</definedName>
    <definedName name="Столбец10Строка60Спр1">'Справка'!$J$17</definedName>
    <definedName name="Столбец10Строка70Спр1">'Справка'!$J$18</definedName>
    <definedName name="Столбец10Строка80Спр1">'Справка'!$J$19</definedName>
    <definedName name="Столбец10Строка90Спр1">'Справка'!$J$20</definedName>
    <definedName name="Столбец3Строка010_">'Баланс'!$C$23</definedName>
    <definedName name="Столбец3Строка020_">'Баланс'!$C$24</definedName>
    <definedName name="Столбец3Строка021_">'Баланс'!$C$26</definedName>
    <definedName name="Столбец3Строка040_">'Баланс'!$C$28</definedName>
    <definedName name="Столбец3Строка050_">'Баланс'!$C$29</definedName>
    <definedName name="Столбец3Строка051_">'Баланс'!$C$31</definedName>
    <definedName name="Столбец3Строка070_">'Баланс'!$C$33</definedName>
    <definedName name="Столбец3Строка080_">'Баланс'!$C$34</definedName>
    <definedName name="Столбец3Строка100_">'Баланс'!$C$44</definedName>
    <definedName name="Столбец3Строка101_">'Баланс'!$C$46</definedName>
    <definedName name="Столбец3Строка120_">'Баланс'!$C$47</definedName>
    <definedName name="Столбец3Строка130_">'Баланс'!$C$50</definedName>
    <definedName name="Столбец3Строка150_">'Баланс'!$C$51</definedName>
    <definedName name="Столбец3Строка160_">'Баланс'!$C$52</definedName>
    <definedName name="Столбец3Строка201_">'Баланс'!$C$58</definedName>
    <definedName name="Столбец3Строка203_">'Баланс'!$C$59</definedName>
    <definedName name="Столбец3Строка204_">'Баланс'!$C$61</definedName>
    <definedName name="Столбец3Строка206_">'Баланс'!$C$64</definedName>
    <definedName name="Столбец3Строка207_">'Баланс'!$C$65</definedName>
    <definedName name="Столбец3Строка240_">'Баланс'!$C$66</definedName>
    <definedName name="Столбец3Строка250_">'Баланс'!$C$69</definedName>
    <definedName name="Столбец3Строка251_">'Баланс'!$C$71</definedName>
    <definedName name="Столбец3Строка260_">'Баланс'!$C$72</definedName>
    <definedName name="Столбец3Строка261_">'Баланс'!$C$74</definedName>
    <definedName name="Столбец3Строка270_">'Баланс'!$C$82</definedName>
    <definedName name="Столбец3Строка271_">'Баланс'!$C$84</definedName>
    <definedName name="Столбец3Строка280_">'Баланс'!$C$85</definedName>
    <definedName name="Столбец3Строка282_">'Баланс'!$C$87</definedName>
    <definedName name="Столбец3Строка290_">'Баланс'!$C$88</definedName>
    <definedName name="Столбец3Строка400_">'Баланс'!$C$100</definedName>
    <definedName name="Столбец3Строка401_">'Баланс'!$C$102</definedName>
    <definedName name="Столбец3Строка410_">'Баланс'!$C$103</definedName>
    <definedName name="Столбец3Строка411_">'Баланс'!$C$105</definedName>
    <definedName name="Столбец3Строка420_">'Баланс'!$C$106</definedName>
    <definedName name="Столбец3Строка431_">'Баланс'!$C$109</definedName>
    <definedName name="Столбец3Строка432_">'Баланс'!$C$110</definedName>
    <definedName name="Столбец3Строка433_">'Баланс'!$C$111</definedName>
    <definedName name="Столбец3Строка434_">'Баланс'!$C$112</definedName>
    <definedName name="Столбец3Строка470_">'Баланс'!$C$113</definedName>
    <definedName name="Столбец3Строка471_">'Баланс'!$C$115</definedName>
    <definedName name="Столбец3Строка480_">'Баланс'!$C$116</definedName>
    <definedName name="Столбец3Строка510_">'Баланс'!$C$117</definedName>
    <definedName name="Столбец3Строка520_">'Баланс'!$C$118</definedName>
    <definedName name="Столбец3Строка570_">'Баланс'!$C$122</definedName>
    <definedName name="Столбец4_20">'Справка'!$D$50</definedName>
    <definedName name="Столбец4_4">'Справка'!$D$15</definedName>
    <definedName name="Столбец4Строка010_">'Баланс'!$D$23</definedName>
    <definedName name="Столбец4Строка020_">'Баланс'!$D$24</definedName>
    <definedName name="Столбец4Строка021_">'Баланс'!$D$26</definedName>
    <definedName name="Столбец4Строка040_">'Баланс'!$D$28</definedName>
    <definedName name="Столбец4Строка050_">'Баланс'!$D$29</definedName>
    <definedName name="Столбец4Строка051_">'Баланс'!$D$31</definedName>
    <definedName name="Столбец4Строка070_">'Баланс'!$D$33</definedName>
    <definedName name="Столбец4Строка080_">'Баланс'!$D$34</definedName>
    <definedName name="Столбец4Строка100_">'Баланс'!$D$44</definedName>
    <definedName name="Столбец4Строка100Спр1">'Справка'!$D$21</definedName>
    <definedName name="Столбец4Строка101_">'Баланс'!$D$46</definedName>
    <definedName name="Столбец4Строка101Спр1">'Справка'!$D$23</definedName>
    <definedName name="Столбец4Строка102Спр1">'Справка'!$D$24</definedName>
    <definedName name="Столбец4Строка104Спр1">'Справка'!$D$26</definedName>
    <definedName name="Столбец4Строка105Спр1">'Справка'!$D$27</definedName>
    <definedName name="Столбец4Строка10Спр1">'Справка'!$D$10</definedName>
    <definedName name="Столбец4Строка120_">'Баланс'!$D$47</definedName>
    <definedName name="Столбец4Строка120Спр1">'Справка'!$D$28</definedName>
    <definedName name="Столбец4Строка130_">'Баланс'!$D$50</definedName>
    <definedName name="Столбец4Строка130Спр1">'Справка'!$D$35</definedName>
    <definedName name="Столбец4Строка150_">'Баланс'!$D$51</definedName>
    <definedName name="Столбец4Строка150Спр1">'Справка'!$D$36</definedName>
    <definedName name="Столбец4Строка160_">'Баланс'!$D$52</definedName>
    <definedName name="Столбец4Строка160Спр1">'Справка'!$D$37</definedName>
    <definedName name="Столбец4Строка171Спр1">'Справка'!$D$40</definedName>
    <definedName name="Столбец4Строка172Спр1">'Справка'!$D$41</definedName>
    <definedName name="Столбец4Строка173Спр1">'Справка'!$D$42</definedName>
    <definedName name="Столбец4Строка181Спр1">'Справка'!$D$45</definedName>
    <definedName name="Столбец4Строка182Спр1">'Справка'!$D$46</definedName>
    <definedName name="Столбец4Строка183Спр1">'Справка'!$D$47</definedName>
    <definedName name="Столбец4Строка200Спр1">'Справка'!$D$48</definedName>
    <definedName name="Столбец4Строка201_">'Баланс'!$D$58</definedName>
    <definedName name="Столбец4Строка203_">'Баланс'!$D$59</definedName>
    <definedName name="Столбец4Строка204_">'Баланс'!$D$61</definedName>
    <definedName name="Столбец4Строка206_">'Баланс'!$D$64</definedName>
    <definedName name="Столбец4Строка207_">'Баланс'!$D$65</definedName>
    <definedName name="Столбец4Строка20Спр1">'Справка'!$D$11</definedName>
    <definedName name="Столбец4Строка210Спр1">'Справка'!$D$51</definedName>
    <definedName name="Столбец4Строка220Спр1">'Справка'!$D$52</definedName>
    <definedName name="Столбец4Строка230Спр1">'Справка'!$D$53</definedName>
    <definedName name="Столбец4Строка240_">'Баланс'!$D$66</definedName>
    <definedName name="Столбец4Строка240Спр1">'Справка'!$D$54</definedName>
    <definedName name="Столбец4Строка250_">'Баланс'!$D$69</definedName>
    <definedName name="Столбец4Строка250Спр1">'Справка'!$D$55</definedName>
    <definedName name="Столбец4Строка251_">'Баланс'!$D$71</definedName>
    <definedName name="Столбец4Строка260_">'Баланс'!$D$72</definedName>
    <definedName name="Столбец4Строка260Спр1">'Справка'!$D$56</definedName>
    <definedName name="Столбец4Строка261_">'Баланс'!$D$74</definedName>
    <definedName name="Столбец4Строка270_">'Баланс'!$D$82</definedName>
    <definedName name="Столбец4Строка270Спр1">'Справка'!$D$57</definedName>
    <definedName name="Столбец4Строка271_">'Баланс'!$D$84</definedName>
    <definedName name="Столбец4Строка280_">'Баланс'!$D$85</definedName>
    <definedName name="Столбец4Строка280Спр1">'Справка'!$D$64</definedName>
    <definedName name="Столбец4Строка282_">'Баланс'!$D$87</definedName>
    <definedName name="Столбец4Строка290_">'Баланс'!$D$88</definedName>
    <definedName name="Столбец4Строка290Спр1">'Справка'!$D$65</definedName>
    <definedName name="Столбец4Строка300Спр1">'Справка'!$D$66</definedName>
    <definedName name="Столбец4Строка30Спр1">'Справка'!$D$12</definedName>
    <definedName name="Столбец4Строка310Спр1">'Справка'!$D$67</definedName>
    <definedName name="Столбец4Строка320Спр1">'Справка'!$D$68</definedName>
    <definedName name="Столбец4Строка330Спр1">'Справка'!$D$69</definedName>
    <definedName name="Столбец4Строка400_">'Баланс'!$D$100</definedName>
    <definedName name="Столбец4Строка401_">'Баланс'!$D$102</definedName>
    <definedName name="Столбец4Строка40Спр1">'Справка'!$D$13</definedName>
    <definedName name="Столбец4Строка410_">'Баланс'!$D$103</definedName>
    <definedName name="Столбец4Строка411_">'Баланс'!$D$105</definedName>
    <definedName name="Столбец4Строка420_">'Баланс'!$D$106</definedName>
    <definedName name="Столбец4Строка431_">'Баланс'!$D$109</definedName>
    <definedName name="Столбец4Строка432_">'Баланс'!$D$110</definedName>
    <definedName name="Столбец4Строка433_">'Баланс'!$D$111</definedName>
    <definedName name="Столбец4Строка434_">'Баланс'!$D$112</definedName>
    <definedName name="Столбец4Строка470_">'Баланс'!$D$113</definedName>
    <definedName name="Столбец4Строка471_">'Баланс'!$D$115</definedName>
    <definedName name="Столбец4Строка480_">'Баланс'!$D$116</definedName>
    <definedName name="Столбец4Строка50Спр1">'Справка'!$D$16</definedName>
    <definedName name="Столбец4Строка510_">'Баланс'!$D$117</definedName>
    <definedName name="Столбец4Строка520_">'Баланс'!$D$118</definedName>
    <definedName name="Столбец4Строка570_">'Баланс'!$D$122</definedName>
    <definedName name="Столбец4Строка60Спр1">'Справка'!$D$17</definedName>
    <definedName name="Столбец4Строка70Спр1">'Справка'!$D$18</definedName>
    <definedName name="Столбец4Строка80Спр1">'Справка'!$D$19</definedName>
    <definedName name="Столбец4Строка90Спр1">'Справка'!$D$20</definedName>
    <definedName name="Столбец5_20">'Справка'!$E$50</definedName>
    <definedName name="Столбец5_4">'Справка'!$E$15</definedName>
    <definedName name="Столбец5Строка010_">'Баланс'!$E$23</definedName>
    <definedName name="Столбец5Строка020_">'Баланс'!$E$24</definedName>
    <definedName name="Столбец5Строка021_">'Баланс'!$E$26</definedName>
    <definedName name="Столбец5Строка040_">'Баланс'!$E$28</definedName>
    <definedName name="Столбец5Строка050_">'Баланс'!$E$29</definedName>
    <definedName name="Столбец5Строка051_">'Баланс'!$E$31</definedName>
    <definedName name="Столбец5Строка070_">'Баланс'!$E$33</definedName>
    <definedName name="Столбец5Строка080_">'Баланс'!$E$34</definedName>
    <definedName name="Столбец5Строка100_">'Баланс'!$E$44</definedName>
    <definedName name="Столбец5Строка100Спр1">'Справка'!$E$21</definedName>
    <definedName name="Столбец5Строка101_">'Баланс'!$E$46</definedName>
    <definedName name="Столбец5Строка101Спр1">'Справка'!$E$23</definedName>
    <definedName name="Столбец5Строка102Спр1">'Справка'!$E$24</definedName>
    <definedName name="Столбец5Строка104Спр1">'Справка'!$E$26</definedName>
    <definedName name="Столбец5Строка105Спр1">'Справка'!$E$27</definedName>
    <definedName name="Столбец5Строка10Спр1">'Справка'!$E$10</definedName>
    <definedName name="Столбец5Строка120_">'Баланс'!$E$47</definedName>
    <definedName name="Столбец5Строка120Спр1">'Справка'!$E$28</definedName>
    <definedName name="Столбец5Строка130_">'Баланс'!$E$50</definedName>
    <definedName name="Столбец5Строка130Спр1">'Справка'!$E$35</definedName>
    <definedName name="Столбец5Строка150_">'Баланс'!$E$51</definedName>
    <definedName name="Столбец5Строка150Спр1">'Справка'!$E$36</definedName>
    <definedName name="Столбец5Строка160_">'Баланс'!$E$52</definedName>
    <definedName name="Столбец5Строка160Спр1">'Справка'!$E$37</definedName>
    <definedName name="Столбец5Строка171Спр1">'Справка'!$E$40</definedName>
    <definedName name="Столбец5Строка172Спр1">'Справка'!$E$41</definedName>
    <definedName name="Столбец5Строка173Спр1">'Справка'!$E$42</definedName>
    <definedName name="Столбец5Строка181Спр1">'Справка'!$E$45</definedName>
    <definedName name="Столбец5Строка182Спр1">'Справка'!$E$46</definedName>
    <definedName name="Столбец5Строка183Спр1">'Справка'!$E$47</definedName>
    <definedName name="Столбец5Строка200Спр1">'Справка'!$E$48</definedName>
    <definedName name="Столбец5Строка201_">'Баланс'!$E$58</definedName>
    <definedName name="Столбец5Строка203_">'Баланс'!$E$59</definedName>
    <definedName name="Столбец5Строка204_">'Баланс'!$E$61</definedName>
    <definedName name="Столбец5Строка206_">'Баланс'!$E$64</definedName>
    <definedName name="Столбец5Строка207_">'Баланс'!$E$65</definedName>
    <definedName name="Столбец5Строка20Спр1">'Справка'!$E$11</definedName>
    <definedName name="Столбец5Строка210Спр1">'Справка'!$E$51</definedName>
    <definedName name="Столбец5Строка220Спр1">'Справка'!$E$52</definedName>
    <definedName name="Столбец5Строка230Спр1">'Справка'!$E$53</definedName>
    <definedName name="Столбец5Строка240_">'Баланс'!$E$66</definedName>
    <definedName name="Столбец5Строка240Спр1">'Справка'!$E$54</definedName>
    <definedName name="Столбец5Строка250_">'Баланс'!$E$69</definedName>
    <definedName name="Столбец5Строка250Спр1">'Справка'!$E$55</definedName>
    <definedName name="Столбец5Строка251_">'Баланс'!$E$71</definedName>
    <definedName name="Столбец5Строка260_">'Баланс'!$E$72</definedName>
    <definedName name="Столбец5Строка260Спр1">'Справка'!$E$56</definedName>
    <definedName name="Столбец5Строка261_">'Баланс'!$E$74</definedName>
    <definedName name="Столбец5Строка270_">'Баланс'!$E$82</definedName>
    <definedName name="Столбец5Строка270Спр1">'Справка'!$E$57</definedName>
    <definedName name="Столбец5Строка271_">'Баланс'!$E$84</definedName>
    <definedName name="Столбец5Строка280_">'Баланс'!$E$85</definedName>
    <definedName name="Столбец5Строка280Спр1">'Справка'!$E$64</definedName>
    <definedName name="Столбец5Строка282_">'Баланс'!$E$87</definedName>
    <definedName name="Столбец5Строка290_">'Баланс'!$E$88</definedName>
    <definedName name="Столбец5Строка290Спр1">'Справка'!$E$65</definedName>
    <definedName name="Столбец5Строка300Спр1">'Справка'!$E$66</definedName>
    <definedName name="Столбец5Строка30Спр1">'Справка'!$E$12</definedName>
    <definedName name="Столбец5Строка310Спр1">'Справка'!$E$67</definedName>
    <definedName name="Столбец5Строка320Спр1">'Справка'!$E$68</definedName>
    <definedName name="Столбец5Строка330Спр1">'Справка'!$E$69</definedName>
    <definedName name="Столбец5Строка400_">'Баланс'!$E$100</definedName>
    <definedName name="Столбец5Строка401_">'Баланс'!$E$102</definedName>
    <definedName name="Столбец5Строка40Спр1">'Справка'!$E$13</definedName>
    <definedName name="Столбец5Строка410_">'Баланс'!$E$103</definedName>
    <definedName name="Столбец5Строка411_">'Баланс'!$E$105</definedName>
    <definedName name="Столбец5Строка420_">'Баланс'!$E$106</definedName>
    <definedName name="Столбец5Строка431_">'Баланс'!$E$109</definedName>
    <definedName name="Столбец5Строка432_">'Баланс'!$E$110</definedName>
    <definedName name="Столбец5Строка433_">'Баланс'!$E$111</definedName>
    <definedName name="Столбец5Строка434_">'Баланс'!$E$112</definedName>
    <definedName name="Столбец5Строка470_">'Баланс'!$E$113</definedName>
    <definedName name="Столбец5Строка471_">'Баланс'!$E$115</definedName>
    <definedName name="Столбец5Строка480_">'Баланс'!$E$116</definedName>
    <definedName name="Столбец5Строка50Спр1">'Справка'!$E$16</definedName>
    <definedName name="Столбец5Строка510_">'Баланс'!$E$117</definedName>
    <definedName name="Столбец5Строка520_">'Баланс'!$E$118</definedName>
    <definedName name="Столбец5Строка570_">'Баланс'!$E$122</definedName>
    <definedName name="Столбец5Строка60Спр1">'Справка'!$E$17</definedName>
    <definedName name="Столбец5Строка70Спр1">'Справка'!$E$18</definedName>
    <definedName name="Столбец5Строка80Спр1">'Справка'!$E$19</definedName>
    <definedName name="Столбец5Строка90Спр1">'Справка'!$E$20</definedName>
    <definedName name="Столбец6_20">'Справка'!$F$50</definedName>
    <definedName name="Столбец6_4">'Справка'!$F$15</definedName>
    <definedName name="Столбец6Строка100Спр1">'Справка'!$F$21</definedName>
    <definedName name="Столбец6Строка101Спр1">'Справка'!$F$23</definedName>
    <definedName name="Столбец6Строка102Спр1">'Справка'!$F$24</definedName>
    <definedName name="Столбец6Строка104Спр1">'Справка'!$F$26</definedName>
    <definedName name="Столбец6Строка105Спр1">'Справка'!$F$27</definedName>
    <definedName name="Столбец6Строка10Спр1">'Справка'!$F$10</definedName>
    <definedName name="Столбец6Строка120Спр1">'Справка'!$F$28</definedName>
    <definedName name="Столбец6Строка130Спр1">'Справка'!$F$35</definedName>
    <definedName name="Столбец6Строка150Спр1">'Справка'!$F$36</definedName>
    <definedName name="Столбец6Строка160Спр1">'Справка'!$F$37</definedName>
    <definedName name="Столбец6Строка171Спр1">'Справка'!$F$40</definedName>
    <definedName name="Столбец6Строка172Спр1">'Справка'!$F$41</definedName>
    <definedName name="Столбец6Строка173Спр1">'Справка'!$F$42</definedName>
    <definedName name="Столбец6Строка181Спр1">'Справка'!$F$45</definedName>
    <definedName name="Столбец6Строка182Спр1">'Справка'!$F$46</definedName>
    <definedName name="Столбец6Строка183Спр1">'Справка'!$F$47</definedName>
    <definedName name="Столбец6Строка200Спр1">'Справка'!$F$48</definedName>
    <definedName name="Столбец6Строка20Спр1">'Справка'!$F$11</definedName>
    <definedName name="Столбец6Строка210Спр1">'Справка'!$F$51</definedName>
    <definedName name="Столбец6Строка220Спр1">'Справка'!$F$52</definedName>
    <definedName name="Столбец6Строка230Спр1">'Справка'!$F$53</definedName>
    <definedName name="Столбец6Строка240Спр1">'Справка'!$F$54</definedName>
    <definedName name="Столбец6Строка245Спр1">'Справка'!$F9</definedName>
    <definedName name="Столбец6Строка246Спр1">'Справка'!$F10</definedName>
    <definedName name="Столбец6Строка250Спр1">'Справка'!$F$55</definedName>
    <definedName name="Столбец6Строка260Спр1">'Справка'!$F$56</definedName>
    <definedName name="Столбец6Строка270Спр1">'Справка'!$F$57</definedName>
    <definedName name="Столбец6Строка280Спр1">'Справка'!$F$64</definedName>
    <definedName name="Столбец6Строка290Спр1">'Справка'!$F$65</definedName>
    <definedName name="Столбец6Строка300Спр1">'Справка'!$F$66</definedName>
    <definedName name="Столбец6Строка30Спр1">'Справка'!$F$12</definedName>
    <definedName name="Столбец6Строка310Спр1">'Справка'!$F$67</definedName>
    <definedName name="Столбец6Строка320Спр1">'Справка'!$F$68</definedName>
    <definedName name="Столбец6Строка330Спр1">'Справка'!$F$69</definedName>
    <definedName name="Столбец6Строка40Спр1">'Справка'!$F$13</definedName>
    <definedName name="Столбец6Строка50Спр1">'Справка'!$F$16</definedName>
    <definedName name="Столбец6Строка60Спр1">'Справка'!$F$17</definedName>
    <definedName name="Столбец6Строка70Спр1">'Справка'!$F$18</definedName>
    <definedName name="Столбец6Строка80Спр1">'Справка'!$F$19</definedName>
    <definedName name="Столбец6Строка90Спр1">'Справка'!$F$20</definedName>
    <definedName name="Столбец7Строка010_">'Баланс'!$G$23</definedName>
    <definedName name="Столбец7Строка020_">'Баланс'!$G$24</definedName>
    <definedName name="Столбец7Строка021_">'Баланс'!$G$26</definedName>
    <definedName name="Столбец7Строка040_">'Баланс'!$G$28</definedName>
    <definedName name="Столбец7Строка050_">'Баланс'!$G$29</definedName>
    <definedName name="Столбец7Строка051_">'Баланс'!$G$31</definedName>
    <definedName name="Столбец7Строка070_">'Баланс'!$G$33</definedName>
    <definedName name="Столбец7Строка080_">'Баланс'!$G$34</definedName>
    <definedName name="Столбец7Строка100_">'Баланс'!$G$44</definedName>
    <definedName name="Столбец7Строка101_">'Баланс'!$G$46</definedName>
    <definedName name="Столбец7Строка120_">'Баланс'!$G$47</definedName>
    <definedName name="Столбец7Строка130_">'Баланс'!$G$50</definedName>
    <definedName name="Столбец7Строка150_">'Баланс'!$G$51</definedName>
    <definedName name="Столбец7Строка160_">'Баланс'!$G$52</definedName>
    <definedName name="Столбец7Строка201_">'Баланс'!$G$58</definedName>
    <definedName name="Столбец7Строка203_">'Баланс'!$G$59</definedName>
    <definedName name="Столбец7Строка204_">'Баланс'!$G$61</definedName>
    <definedName name="Столбец7Строка206_">'Баланс'!$G$64</definedName>
    <definedName name="Столбец7Строка207_">'Баланс'!$G$65</definedName>
    <definedName name="Столбец7Строка240_">'Баланс'!$G$66</definedName>
    <definedName name="Столбец7Строка250_">'Баланс'!$G$69</definedName>
    <definedName name="Столбец7Строка251_">'Баланс'!$G$71</definedName>
    <definedName name="Столбец7Строка260_">'Баланс'!$G$72</definedName>
    <definedName name="Столбец7Строка261_">'Баланс'!$G$74</definedName>
    <definedName name="Столбец7Строка270_">'Баланс'!$G$82</definedName>
    <definedName name="Столбец7Строка271_">'Баланс'!$G$84</definedName>
    <definedName name="Столбец7Строка280_">'Баланс'!$G$85</definedName>
    <definedName name="Столбец7Строка282_">'Баланс'!$G$87</definedName>
    <definedName name="Столбец7Строка290_">'Баланс'!$G$88</definedName>
    <definedName name="Столбец7Строка400_">'Баланс'!$G$100</definedName>
    <definedName name="Столбец7Строка401_">'Баланс'!$G$102</definedName>
    <definedName name="Столбец7Строка410_">'Баланс'!$G$103</definedName>
    <definedName name="Столбец7Строка411_">'Баланс'!$G$105</definedName>
    <definedName name="Столбец7Строка420_">'Баланс'!$G$106</definedName>
    <definedName name="Столбец7Строка431_">'Баланс'!$G$109</definedName>
    <definedName name="Столбец7Строка432_">'Баланс'!$G$110</definedName>
    <definedName name="Столбец7Строка433_">'Баланс'!$G$111</definedName>
    <definedName name="Столбец7Строка434_">'Баланс'!$G$112</definedName>
    <definedName name="Столбец7Строка470_">'Баланс'!$G$113</definedName>
    <definedName name="Столбец7Строка471_">'Баланс'!$G$115</definedName>
    <definedName name="Столбец7Строка480_">'Баланс'!$G$116</definedName>
    <definedName name="Столбец7Строка510_">'Баланс'!$G$117</definedName>
    <definedName name="Столбец7Строка520_">'Баланс'!$G$118</definedName>
    <definedName name="Столбец7Строка570_">'Баланс'!$G$122</definedName>
    <definedName name="Столбец8_20">'Справка'!$H$50</definedName>
    <definedName name="Столбец8_4">'Справка'!$H$15</definedName>
    <definedName name="Столбец8Строка010_">'Баланс'!$H$23</definedName>
    <definedName name="Столбец8Строка020_">'Баланс'!$H$24</definedName>
    <definedName name="Столбец8Строка021_">'Баланс'!$H$26</definedName>
    <definedName name="Столбец8Строка040_">'Баланс'!$H$28</definedName>
    <definedName name="Столбец8Строка050_">'Баланс'!$H$29</definedName>
    <definedName name="Столбец8Строка051_">'Баланс'!$H$31</definedName>
    <definedName name="Столбец8Строка070_">'Баланс'!$H$33</definedName>
    <definedName name="Столбец8Строка080_">'Баланс'!$H$34</definedName>
    <definedName name="Столбец8Строка100_">'Баланс'!$H$44</definedName>
    <definedName name="Столбец8Строка100Спр1">'Справка'!$H$21</definedName>
    <definedName name="Столбец8Строка101_">'Баланс'!$H$46</definedName>
    <definedName name="Столбец8Строка101Спр1">'Справка'!$H$23</definedName>
    <definedName name="Столбец8Строка102Спр1">'Справка'!$H$24</definedName>
    <definedName name="Столбец8Строка104Спр1">'Справка'!$H$26</definedName>
    <definedName name="Столбец8Строка105Спр1">'Справка'!$H$27</definedName>
    <definedName name="Столбец8Строка10Спр1">'Справка'!$H$10</definedName>
    <definedName name="Столбец8Строка120_">'Баланс'!$H$47</definedName>
    <definedName name="Столбец8Строка120Спр1">'Справка'!$H$28</definedName>
    <definedName name="Столбец8Строка130_">'Баланс'!$H$50</definedName>
    <definedName name="Столбец8Строка130Спр1">'Справка'!$H$35</definedName>
    <definedName name="Столбец8Строка150_">'Баланс'!$H$51</definedName>
    <definedName name="Столбец8Строка150Спр1">'Справка'!$H$36</definedName>
    <definedName name="Столбец8Строка160_">'Баланс'!$H$52</definedName>
    <definedName name="Столбец8Строка160Спр1">'Справка'!$H$37</definedName>
    <definedName name="Столбец8Строка171Спр1">'Справка'!$H$40</definedName>
    <definedName name="Столбец8Строка172Спр1">'Справка'!$H$41</definedName>
    <definedName name="Столбец8Строка173Спр1">'Справка'!$H$42</definedName>
    <definedName name="Столбец8Строка181Спр1">'Справка'!$H$45</definedName>
    <definedName name="Столбец8Строка182Спр1">'Справка'!$H$46</definedName>
    <definedName name="Столбец8Строка183Спр1">'Справка'!$H$47</definedName>
    <definedName name="Столбец8Строка200Спр1">'Справка'!$H$48</definedName>
    <definedName name="Столбец8Строка201_">'Баланс'!$H$58</definedName>
    <definedName name="Столбец8Строка203_">'Баланс'!$H$59</definedName>
    <definedName name="Столбец8Строка204_">'Баланс'!$H$61</definedName>
    <definedName name="Столбец8Строка206_">'Баланс'!$H$64</definedName>
    <definedName name="Столбец8Строка207_">'Баланс'!$H$65</definedName>
    <definedName name="Столбец8Строка20Спр1">'Справка'!$H$11</definedName>
    <definedName name="Столбец8Строка210Спр1">'Справка'!$H$51</definedName>
    <definedName name="Столбец8Строка220Спр1">'Справка'!$H$52</definedName>
    <definedName name="Столбец8Строка230Спр1">'Справка'!$H$53</definedName>
    <definedName name="Столбец8Строка240_">'Баланс'!$H$66</definedName>
    <definedName name="Столбец8Строка240Спр1">'Справка'!$H$54</definedName>
    <definedName name="Столбец8Строка250_">'Баланс'!$H$69</definedName>
    <definedName name="Столбец8Строка250Спр1">'Справка'!$H$55</definedName>
    <definedName name="Столбец8Строка251_">'Баланс'!$H$71</definedName>
    <definedName name="Столбец8Строка260_">'Баланс'!$H$72</definedName>
    <definedName name="Столбец8Строка260Спр1">'Справка'!$H$56</definedName>
    <definedName name="Столбец8Строка261_">'Баланс'!$H$74</definedName>
    <definedName name="Столбец8Строка270_">'Баланс'!$H$82</definedName>
    <definedName name="Столбец8Строка270Спр1">'Справка'!$H$57</definedName>
    <definedName name="Столбец8Строка271_">'Баланс'!$H$84</definedName>
    <definedName name="Столбец8Строка280_">'Баланс'!$H$85</definedName>
    <definedName name="Столбец8Строка280Спр1">'Справка'!$H$64</definedName>
    <definedName name="Столбец8Строка282_">'Баланс'!$H$87</definedName>
    <definedName name="Столбец8Строка290_">'Баланс'!$H$88</definedName>
    <definedName name="Столбец8Строка290Спр1">'Справка'!$H$65</definedName>
    <definedName name="Столбец8Строка300Спр1">'Справка'!$H$66</definedName>
    <definedName name="Столбец8Строка30Спр1">'Справка'!$H$12</definedName>
    <definedName name="Столбец8Строка310Спр1">'Справка'!$H$67</definedName>
    <definedName name="Столбец8Строка320Спр1">'Справка'!$H$68</definedName>
    <definedName name="Столбец8Строка330Спр1">'Справка'!$H$69</definedName>
    <definedName name="Столбец8Строка400_">'Баланс'!$H$100</definedName>
    <definedName name="Столбец8Строка401_">'Баланс'!$H$102</definedName>
    <definedName name="Столбец8Строка40Спр1">'Справка'!$H$13</definedName>
    <definedName name="Столбец8Строка410_">'Баланс'!$H$103</definedName>
    <definedName name="Столбец8Строка411_">'Баланс'!$H$105</definedName>
    <definedName name="Столбец8Строка420_">'Баланс'!$H$106</definedName>
    <definedName name="Столбец8Строка431_">'Баланс'!$H$109</definedName>
    <definedName name="Столбец8Строка432_">'Баланс'!$H$110</definedName>
    <definedName name="Столбец8Строка433_">'Баланс'!$H$111</definedName>
    <definedName name="Столбец8Строка434_">'Баланс'!$H$112</definedName>
    <definedName name="Столбец8Строка470_">'Баланс'!$H$113</definedName>
    <definedName name="Столбец8Строка471_">'Баланс'!$H$115</definedName>
    <definedName name="Столбец8Строка480_">'Баланс'!$H$116</definedName>
    <definedName name="Столбец8Строка50Спр1">'Справка'!$H$16</definedName>
    <definedName name="Столбец8Строка510_">'Баланс'!$H$117</definedName>
    <definedName name="Столбец8Строка520_">'Баланс'!$H$118</definedName>
    <definedName name="Столбец8Строка570_">'Баланс'!$H$122</definedName>
    <definedName name="Столбец8Строка60Спр1">'Справка'!$H$17</definedName>
    <definedName name="Столбец8Строка70Спр1">'Справка'!$H$18</definedName>
    <definedName name="Столбец8Строка80Спр1">'Справка'!$H$19</definedName>
    <definedName name="Столбец8Строка90Спр1">'Справка'!$H$20</definedName>
    <definedName name="Столбец9_20">'Справка'!$I$50</definedName>
    <definedName name="Столбец9_4">'Справка'!$I$15</definedName>
    <definedName name="Столбец9Строка010_">'Баланс'!$I$23</definedName>
    <definedName name="Столбец9Строка020_">'Баланс'!$I$24</definedName>
    <definedName name="Столбец9Строка021_">'Баланс'!$I$26</definedName>
    <definedName name="Столбец9Строка040_">'Баланс'!$I$28</definedName>
    <definedName name="Столбец9Строка050_">'Баланс'!$I$29</definedName>
    <definedName name="Столбец9Строка051_">'Баланс'!$I$31</definedName>
    <definedName name="Столбец9Строка070_">'Баланс'!$I$33</definedName>
    <definedName name="Столбец9Строка080_">'Баланс'!$I$34</definedName>
    <definedName name="Столбец9Строка100_">'Баланс'!$I$44</definedName>
    <definedName name="Столбец9Строка100Спр1">'Справка'!$I$21</definedName>
    <definedName name="Столбец9Строка101_">'Баланс'!$I$46</definedName>
    <definedName name="Столбец9Строка101Спр1">'Справка'!$I$23</definedName>
    <definedName name="Столбец9Строка102Спр1">'Справка'!$I$24</definedName>
    <definedName name="Столбец9Строка104Спр1">'Справка'!$I$26</definedName>
    <definedName name="Столбец9Строка105Спр1">'Справка'!$I$27</definedName>
    <definedName name="Столбец9Строка10Спр1">'Справка'!$I$10</definedName>
    <definedName name="Столбец9Строка120_">'Баланс'!$I$47</definedName>
    <definedName name="Столбец9Строка120Спр1">'Справка'!$I$28</definedName>
    <definedName name="Столбец9Строка130_">'Баланс'!$I$50</definedName>
    <definedName name="Столбец9Строка130Спр1">'Справка'!$I$35</definedName>
    <definedName name="Столбец9Строка150_">'Баланс'!$I$51</definedName>
    <definedName name="Столбец9Строка150Спр1">'Справка'!$I$36</definedName>
    <definedName name="Столбец9Строка160_">'Баланс'!$I$52</definedName>
    <definedName name="Столбец9Строка160Спр1">'Справка'!$I$37</definedName>
    <definedName name="Столбец9Строка171Спр1">'Справка'!$I$40</definedName>
    <definedName name="Столбец9Строка172Спр1">'Справка'!$I$41</definedName>
    <definedName name="Столбец9Строка173Спр1">'Справка'!$I$42</definedName>
    <definedName name="Столбец9Строка181Спр1">'Справка'!$I$45</definedName>
    <definedName name="Столбец9Строка182Спр1">'Справка'!$I$46</definedName>
    <definedName name="Столбец9Строка183Спр1">'Справка'!$I$47</definedName>
    <definedName name="Столбец9Строка200Спр1">'Справка'!$I$48</definedName>
    <definedName name="Столбец9Строка201_">'Баланс'!$I$58</definedName>
    <definedName name="Столбец9Строка203_">'Баланс'!$I$59</definedName>
    <definedName name="Столбец9Строка204_">'Баланс'!$I$61</definedName>
    <definedName name="Столбец9Строка206_">'Баланс'!$I$64</definedName>
    <definedName name="Столбец9Строка207_">'Баланс'!$I$65</definedName>
    <definedName name="Столбец9Строка20Спр1">'Справка'!$I$11</definedName>
    <definedName name="Столбец9Строка210Спр1">'Справка'!$I$51</definedName>
    <definedName name="Столбец9Строка220Спр1">'Справка'!$I$52</definedName>
    <definedName name="Столбец9Строка230Спр1">'Справка'!$I$53</definedName>
    <definedName name="Столбец9Строка240_">'Баланс'!$I$66</definedName>
    <definedName name="Столбец9Строка240Спр1">'Справка'!$I$54</definedName>
    <definedName name="Столбец9Строка250_">'Баланс'!$I$69</definedName>
    <definedName name="Столбец9Строка250Спр1">'Справка'!$I$55</definedName>
    <definedName name="Столбец9Строка251_">'Баланс'!$I$71</definedName>
    <definedName name="Столбец9Строка260_">'Баланс'!$I$72</definedName>
    <definedName name="Столбец9Строка260Спр1">'Справка'!$I$56</definedName>
    <definedName name="Столбец9Строка261_">'Баланс'!$I$74</definedName>
    <definedName name="Столбец9Строка270_">'Баланс'!$I$82</definedName>
    <definedName name="Столбец9Строка270Спр1">'Справка'!$I$57</definedName>
    <definedName name="Столбец9Строка271_">'Баланс'!$I$84</definedName>
    <definedName name="Столбец9Строка280_">'Баланс'!$I$85</definedName>
    <definedName name="Столбец9Строка280Спр1">'Справка'!$I$64</definedName>
    <definedName name="Столбец9Строка282_">'Баланс'!$I$87</definedName>
    <definedName name="Столбец9Строка290_">'Баланс'!$I$88</definedName>
    <definedName name="Столбец9Строка290Спр1">'Справка'!$I$65</definedName>
    <definedName name="Столбец9Строка300Спр1">'Справка'!$I$66</definedName>
    <definedName name="Столбец9Строка30Спр1">'Справка'!$I$12</definedName>
    <definedName name="Столбец9Строка310Спр1">'Справка'!$I$67</definedName>
    <definedName name="Столбец9Строка320Спр1">'Справка'!$I$68</definedName>
    <definedName name="Столбец9Строка330Спр1">'Справка'!$I$69</definedName>
    <definedName name="Столбец9Строка400_">'Баланс'!$I$100</definedName>
    <definedName name="Столбец9Строка401_">'Баланс'!$I$102</definedName>
    <definedName name="Столбец9Строка40Спр1">'Справка'!$I$13</definedName>
    <definedName name="Столбец9Строка410_">'Баланс'!$I$103</definedName>
    <definedName name="Столбец9Строка411_">'Баланс'!$I$105</definedName>
    <definedName name="Столбец9Строка420_">'Баланс'!$I$106</definedName>
    <definedName name="Столбец9Строка431_">'Баланс'!$I$109</definedName>
    <definedName name="Столбец9Строка432_">'Баланс'!$I$110</definedName>
    <definedName name="Столбец9Строка433_">'Баланс'!$I$111</definedName>
    <definedName name="Столбец9Строка434_">'Баланс'!$I$112</definedName>
    <definedName name="Столбец9Строка470_">'Баланс'!$I$113</definedName>
    <definedName name="Столбец9Строка471_">'Баланс'!$I$115</definedName>
    <definedName name="Столбец9Строка480_">'Баланс'!$I$116</definedName>
    <definedName name="Столбец9Строка50Спр1">'Справка'!$I$16</definedName>
    <definedName name="Столбец9Строка510_">'Баланс'!$I$117</definedName>
    <definedName name="Столбец9Строка520_">'Баланс'!$I$118</definedName>
    <definedName name="Столбец9Строка570_">'Баланс'!$I$122</definedName>
    <definedName name="Столбец9Строка60Спр1">'Справка'!$I$17</definedName>
    <definedName name="Столбец9Строка70Спр1">'Справка'!$I$18</definedName>
    <definedName name="Столбец9Строка80Спр1">'Справка'!$I$19</definedName>
    <definedName name="Столбец9Строка90Спр1">'Справка'!$I$20</definedName>
    <definedName name="СтраницаНач06">'Справка'!$A$29</definedName>
    <definedName name="СтраницаНач07">'Справка'!$A$58</definedName>
    <definedName name="ТелефонСпр1">'Справка'!$G$79</definedName>
    <definedName name="Учредитель">'Баланс'!$B$11</definedName>
  </definedNames>
  <calcPr fullCalcOnLoad="1" fullPrecision="0"/>
</workbook>
</file>

<file path=xl/sharedStrings.xml><?xml version="1.0" encoding="utf-8"?>
<sst xmlns="http://schemas.openxmlformats.org/spreadsheetml/2006/main" count="6596" uniqueCount="1763">
  <si>
    <t>Имущество, переданное в доверительное управление</t>
  </si>
  <si>
    <t>ВыбДССчетУчр</t>
  </si>
  <si>
    <t>Столбец5Строка181Спр1</t>
  </si>
  <si>
    <t>Столбец10Строка70Спр1</t>
  </si>
  <si>
    <t>Столбец3Строка410_</t>
  </si>
  <si>
    <t>Столбец8Строка280_</t>
  </si>
  <si>
    <t>Столбец9Строка240_</t>
  </si>
  <si>
    <t>Столбец7Строка010_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</si>
  <si>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</si>
  <si>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</si>
  <si>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</si>
  <si>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</si>
  <si>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</si>
  <si>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</si>
  <si>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</si>
  <si>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</si>
  <si>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</si>
  <si>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</si>
  <si>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</si>
  <si>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</si>
  <si>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</si>
  <si>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</si>
  <si>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</si>
  <si>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</si>
  <si>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Денежные средства учреждения</t>
  </si>
  <si>
    <t>Столбец9Строка80Спр1</t>
  </si>
  <si>
    <t>Столбец6Строка80Спр1</t>
  </si>
  <si>
    <t>строка 040</t>
  </si>
  <si>
    <t xml:space="preserve">    в иностранной валюте (020127000)</t>
  </si>
  <si>
    <t>Учредитель</t>
  </si>
  <si>
    <t>Расчеты по займам (ссудам)</t>
  </si>
  <si>
    <t>Затраты на изготовление готовой продукции, выполнения работ, услуг</t>
  </si>
  <si>
    <t>Сведения о налогоплательщике</t>
  </si>
  <si>
    <t>ПАРУС-Бюджет 7 - Бухгалтерия</t>
  </si>
  <si>
    <t>D:\рабочая\ОТЧЕТЫ ЗА 2022 ДЛЯ басгоф\шк 2\NO_BOUCHR1_0000_0000_6701004149670101001_20230313_1.xml</t>
  </si>
  <si>
    <t>ПутевНеОпл</t>
  </si>
  <si>
    <t>DToC2000(oSystem.Date)</t>
  </si>
  <si>
    <t>Столбец10Строка60Спр1</t>
  </si>
  <si>
    <t>m.nCol8Row261</t>
  </si>
  <si>
    <t>300</t>
  </si>
  <si>
    <t>Кредиторская задолженность по доходам (020500000, 020900000), всего</t>
  </si>
  <si>
    <t>Выгрузка в ГНИ 4</t>
  </si>
  <si>
    <t>Столбец8Строка271_</t>
  </si>
  <si>
    <t>Расчеты по платежам в бюджеты</t>
  </si>
  <si>
    <t>Наименование документа, подтверждающего полномочия представителя</t>
  </si>
  <si>
    <t>m.nCol10Row183Spr</t>
  </si>
  <si>
    <t>Столбец9Строка90Спр1</t>
  </si>
  <si>
    <t>Столбец6Строка90Спр1</t>
  </si>
  <si>
    <t>m.nCol3Row470</t>
  </si>
  <si>
    <t>m.nCol9Row261</t>
  </si>
  <si>
    <t>Материальные ценности, выданные в личное пользование работникам (сотрудникам)</t>
  </si>
  <si>
    <t>Задолженность неплатежеспособных дебиторов</t>
  </si>
  <si>
    <t>РезПредстРасх</t>
  </si>
  <si>
    <t>строка 300</t>
  </si>
  <si>
    <t>m.nCol10Row105Spr</t>
  </si>
  <si>
    <t>m.nCol3Row433</t>
  </si>
  <si>
    <t>m.nCol3Row040</t>
  </si>
  <si>
    <t>Столбец5Строка280Спр1</t>
  </si>
  <si>
    <t>m.nCol7Row470</t>
  </si>
  <si>
    <t>I. Нефинансовые активы</t>
  </si>
  <si>
    <t>ОснСрЭкспл</t>
  </si>
  <si>
    <t>Столбец9Строка280Спр1</t>
  </si>
  <si>
    <t>Столбец6Строка280Спр1</t>
  </si>
  <si>
    <t>m.nCol7Row433</t>
  </si>
  <si>
    <t>m.nCol7Row040</t>
  </si>
  <si>
    <t>(стр.030 + стр.060 + стр.070 + стр.080 + стр.100 + стр.120 + стр.130  + стр.150  + стр.160)</t>
  </si>
  <si>
    <t>Элемент</t>
  </si>
  <si>
    <t>Столбец5Строка401_</t>
  </si>
  <si>
    <t>Столбец3Строка201_</t>
  </si>
  <si>
    <t xml:space="preserve">по ОКПО </t>
  </si>
  <si>
    <t>Столбец10Строка50Спр1</t>
  </si>
  <si>
    <t>Расчеты с кредиторами по долговым обязательствам</t>
  </si>
  <si>
    <t>ГНИ4_К_Итого200</t>
  </si>
  <si>
    <t>Столбец5Строка290Спр1</t>
  </si>
  <si>
    <t>m.nCol4Row433</t>
  </si>
  <si>
    <t>m.nCol8Row420</t>
  </si>
  <si>
    <t>m.nCol4Row040</t>
  </si>
  <si>
    <t>Форма 0503730  с.3</t>
  </si>
  <si>
    <t>5.06</t>
  </si>
  <si>
    <t>Столбец9Строка290Спр1</t>
  </si>
  <si>
    <t>Столбец6Строка290Спр1</t>
  </si>
  <si>
    <t>m.nCol4Row470</t>
  </si>
  <si>
    <t>m.nCol8Row010</t>
  </si>
  <si>
    <t>Форма 0503730  с.7</t>
  </si>
  <si>
    <t>171</t>
  </si>
  <si>
    <t>ДолгНеМатЦен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</si>
  <si>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</si>
  <si>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</si>
  <si>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</si>
  <si>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</si>
  <si>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</si>
  <si>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</si>
  <si>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</si>
  <si>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</si>
  <si>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</si>
  <si>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Долгосрочная</t>
  </si>
  <si>
    <t>ОстатОС</t>
  </si>
  <si>
    <t>Столбец10Строка40Спр1</t>
  </si>
  <si>
    <t>m.nCol5Row470</t>
  </si>
  <si>
    <t>m.nCol9Row010</t>
  </si>
  <si>
    <t>AllTrim(m.cIspName)</t>
  </si>
  <si>
    <t xml:space="preserve">  &lt;!-- Баланс --&gt;</t>
  </si>
  <si>
    <t>Столбец3Строка510_</t>
  </si>
  <si>
    <t>Столбец9Строка280_</t>
  </si>
  <si>
    <t>m.nCol7Row261</t>
  </si>
  <si>
    <t>Столбец8Строка240_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</si>
  <si>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</si>
  <si>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</si>
  <si>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</si>
  <si>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</si>
  <si>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</si>
  <si>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РасчПрКред</t>
  </si>
  <si>
    <t>Столбец10Строка20Спр1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</si>
  <si>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</si>
  <si>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</si>
  <si>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</si>
  <si>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</si>
  <si>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</si>
  <si>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</si>
  <si>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</si>
  <si>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</si>
  <si>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</si>
  <si>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</si>
  <si>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</si>
  <si>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 xml:space="preserve">  &lt;area nameLT="Начало2" nameRB="Конец2"&gt;</t>
  </si>
  <si>
    <t>строка 010</t>
  </si>
  <si>
    <t>Обособленное подразделение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</si>
  <si>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</si>
  <si>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</si>
  <si>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</si>
  <si>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</si>
  <si>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</si>
  <si>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</si>
  <si>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</si>
  <si>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БАЛАНС</t>
  </si>
  <si>
    <t>Центр.бух.=</t>
  </si>
  <si>
    <t>ЛицСчОргКазн</t>
  </si>
  <si>
    <t>ОКПО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</si>
  <si>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</si>
  <si>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</si>
  <si>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</si>
  <si>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</si>
  <si>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Столбец9Строка271_</t>
  </si>
  <si>
    <t>m.nCol4Row261</t>
  </si>
  <si>
    <t>Столбец7Строка021_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</si>
  <si>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</si>
  <si>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</si>
  <si>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</si>
  <si>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m.nCol3Row420</t>
  </si>
  <si>
    <t>ному заданию</t>
  </si>
  <si>
    <t>ЭксперУстр</t>
  </si>
  <si>
    <t>Кредиторская задолженность по доходам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</si>
  <si>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</si>
  <si>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</si>
  <si>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</si>
  <si>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</si>
  <si>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</si>
  <si>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</si>
  <si>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</si>
  <si>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НефинАктив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</si>
  <si>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</si>
  <si>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</si>
  <si>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</si>
  <si>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</si>
  <si>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</si>
  <si>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</si>
  <si>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НеФинАктП</t>
  </si>
  <si>
    <t>Столбец5Строка183Спр1</t>
  </si>
  <si>
    <t>Столбец9Строка105Спр1</t>
  </si>
  <si>
    <t>Столбец6Строка105Спр1</t>
  </si>
  <si>
    <t>m.nCol7Row010</t>
  </si>
  <si>
    <t>Финансовый результат</t>
  </si>
  <si>
    <t>УчредПолн</t>
  </si>
  <si>
    <t>Столбец4Строка401_</t>
  </si>
  <si>
    <t>Столбец3Строка204_</t>
  </si>
  <si>
    <t>Left(Alltrim(oSystem.SystemCaption), 50)</t>
  </si>
  <si>
    <t>Столбец3Строка282_</t>
  </si>
  <si>
    <t>ИспДенОбяз</t>
  </si>
  <si>
    <t>Справка</t>
  </si>
  <si>
    <t>m.nCol8Row470</t>
  </si>
  <si>
    <t>m.nCol4Row010</t>
  </si>
  <si>
    <t>"на " +  SubStr(DToCLong(m.dDateEnd), 2)</t>
  </si>
  <si>
    <t>Left(AllTrim(This.Seek_TableFields("Person", "RN", "Person.SecondName", __p_AccRN)), 60)</t>
  </si>
  <si>
    <t>Footer</t>
  </si>
  <si>
    <t>m.nCol8Row433</t>
  </si>
  <si>
    <t>m.nCol4Row420</t>
  </si>
  <si>
    <t>m.nCol8Row040</t>
  </si>
  <si>
    <t>121</t>
  </si>
  <si>
    <t>ИдФайл</t>
  </si>
  <si>
    <t>Столбец10Строка10Спр1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</si>
  <si>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</si>
  <si>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</si>
  <si>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</si>
  <si>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</si>
  <si>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</si>
  <si>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</si>
  <si>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Версия передающей  программы</t>
  </si>
  <si>
    <t>m.nCol9Row433</t>
  </si>
  <si>
    <t>m.nCol5Row420</t>
  </si>
  <si>
    <t>m.nCol9Row040</t>
  </si>
  <si>
    <t>ИспОбяз</t>
  </si>
  <si>
    <t>Нефинансовые активы, итого</t>
  </si>
  <si>
    <t>ПрПодп</t>
  </si>
  <si>
    <t>""</t>
  </si>
  <si>
    <t>Столбец5Строка300Спр1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</si>
  <si>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</si>
  <si>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</si>
  <si>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</si>
  <si>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</si>
  <si>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</si>
  <si>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</si>
  <si>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</si>
  <si>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Гл. бухгалтер=&lt;c name="МФГлБухгалтер"/&gt;</t>
  </si>
  <si>
    <t>ВПокДолгНД</t>
  </si>
  <si>
    <t>Столбец9Строка300Спр1</t>
  </si>
  <si>
    <t>Столбец6Строка300Спр1</t>
  </si>
  <si>
    <t>m.nCol8Row570</t>
  </si>
  <si>
    <t>m.nCol7Row250</t>
  </si>
  <si>
    <t>Руководитель                _______________________     ______________________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</si>
  <si>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</si>
  <si>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</si>
  <si>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</si>
  <si>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</si>
  <si>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</si>
  <si>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</si>
  <si>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</si>
  <si>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</si>
  <si>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</si>
  <si>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</si>
  <si>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</si>
  <si>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</si>
  <si>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</si>
  <si>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</si>
  <si>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</si>
  <si>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m.nCol9Row570</t>
  </si>
  <si>
    <t>Столбец9Строка433_</t>
  </si>
  <si>
    <t>Столбец8Строка080_</t>
  </si>
  <si>
    <t>Столбец9Строка040_</t>
  </si>
  <si>
    <t>Столбец5Строка010_</t>
  </si>
  <si>
    <t>Денежные средства учреждения в кредитной организации на депозитах</t>
  </si>
  <si>
    <t>Столбец5Строка310Спр1</t>
  </si>
  <si>
    <t>Столбец5Строка172Спр1</t>
  </si>
  <si>
    <t>m.nCol4Row250</t>
  </si>
  <si>
    <t>m.nCol8Row204</t>
  </si>
  <si>
    <t>Права пользования активами (011100000)** (остаточная стоимость), всего</t>
  </si>
  <si>
    <t>МатЦенХран</t>
  </si>
  <si>
    <t>ФинАктив</t>
  </si>
  <si>
    <t>Столбец9Строка310Спр1</t>
  </si>
  <si>
    <t>Столбец6Строка310Спр1</t>
  </si>
  <si>
    <t>m.nCol10Row181Spr</t>
  </si>
  <si>
    <t>Столбец9Строка172Спр1</t>
  </si>
  <si>
    <t>Столбец6Строка172Спр1</t>
  </si>
  <si>
    <t>m.nCol7Row520</t>
  </si>
  <si>
    <t>m.nCol8Row282</t>
  </si>
  <si>
    <t>Столбец5Строка210Спр1</t>
  </si>
  <si>
    <t>Столбец9Строка100Спр1</t>
  </si>
  <si>
    <t>Столбец6Строка100Спр1</t>
  </si>
  <si>
    <t>НаимСчета_4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</si>
  <si>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</si>
  <si>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</si>
  <si>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</si>
  <si>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</si>
  <si>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</si>
  <si>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Елена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</si>
  <si>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</si>
  <si>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</si>
  <si>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</si>
  <si>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</si>
  <si>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</si>
  <si>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</si>
  <si>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</si>
  <si>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</si>
  <si>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</si>
  <si>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" _______ "  ______________________ 20____ г.</t>
  </si>
  <si>
    <t>ФинВлож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</si>
  <si>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</si>
  <si>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</si>
  <si>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</si>
  <si>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</si>
  <si>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</si>
  <si>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Столбец3Строка431_</t>
  </si>
  <si>
    <t>Столбец9Строка261_</t>
  </si>
  <si>
    <t>m.nCol7Row021</t>
  </si>
  <si>
    <t>&lt;set page="Выгрузка в МинФин"/&gt;</t>
  </si>
  <si>
    <t>Внеоборотные</t>
  </si>
  <si>
    <t>ДатаОтч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</si>
  <si>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</si>
  <si>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</si>
  <si>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</si>
  <si>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</si>
  <si>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</si>
  <si>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m.nCol7Row411</t>
  </si>
  <si>
    <t>Столбец7Строка401_</t>
  </si>
  <si>
    <t>250</t>
  </si>
  <si>
    <t>Уменьшение стоимости нематериальных активов</t>
  </si>
  <si>
    <t>Столбец9Строка320Спр1</t>
  </si>
  <si>
    <t>Столбец6Строка320Спр1</t>
  </si>
  <si>
    <t>строка 250</t>
  </si>
  <si>
    <t>Столбец5Строка101Спр1</t>
  </si>
  <si>
    <t>Расчеты по средствам, полученным во временное распоряжение</t>
  </si>
  <si>
    <t>КПП</t>
  </si>
  <si>
    <t>Столбец5Строка320Спр1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</si>
  <si>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</si>
  <si>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</si>
  <si>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</si>
  <si>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</si>
  <si>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</si>
  <si>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</si>
  <si>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</si>
  <si>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НомСчетЗаб</t>
  </si>
  <si>
    <t>ВложФинАкт</t>
  </si>
  <si>
    <t>Баланс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</si>
  <si>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</si>
  <si>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</si>
  <si>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</si>
  <si>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</si>
  <si>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</si>
  <si>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m.nCol8Row480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</si>
  <si>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</si>
  <si>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</si>
  <si>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</si>
  <si>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ТБ=02</t>
  </si>
  <si>
    <t>Столбец5Строка230Спр1</t>
  </si>
  <si>
    <t>Столбец9Строка120Спр1</t>
  </si>
  <si>
    <t>Столбец6Строка120Спр1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</si>
  <si>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</si>
  <si>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</si>
  <si>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</si>
  <si>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</si>
  <si>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</si>
  <si>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</si>
  <si>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Столбец9Строка330Спр1</t>
  </si>
  <si>
    <t>Столбец6Строка330Спр1</t>
  </si>
  <si>
    <t>m.nCol9Row480</t>
  </si>
  <si>
    <t>m.nCol5Row411</t>
  </si>
  <si>
    <t>ИнОбеспеч</t>
  </si>
  <si>
    <t>Столбец5Строка330Спр1</t>
  </si>
  <si>
    <t>m.nCol3Row250</t>
  </si>
  <si>
    <t>m.nCol5Row021</t>
  </si>
  <si>
    <t>#%</t>
  </si>
  <si>
    <t>Столбец5Строка171Спр1</t>
  </si>
  <si>
    <t>Столбец10Строка80Спр1</t>
  </si>
  <si>
    <t>m.nCol4Row570</t>
  </si>
  <si>
    <t>m.nCol9Row280 + m.nCol9Row282</t>
  </si>
  <si>
    <t>m.nCol7Row204</t>
  </si>
  <si>
    <t>39</t>
  </si>
  <si>
    <t>480</t>
  </si>
  <si>
    <t xml:space="preserve">  долгосрочные</t>
  </si>
  <si>
    <t>Нематериальные активы (балансовая стоимость, 010200000)*</t>
  </si>
  <si>
    <t>6701004149</t>
  </si>
  <si>
    <t>Кредиторская задолженность по выплатам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</si>
  <si>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</si>
  <si>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</si>
  <si>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</si>
  <si>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</si>
  <si>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</si>
  <si>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</si>
  <si>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ИмущПолПольз</t>
  </si>
  <si>
    <t>Столбец9Строка250Спр1</t>
  </si>
  <si>
    <t>Столбец6Строка250Спр1</t>
  </si>
  <si>
    <t>Столбец9Строка70Спр1</t>
  </si>
  <si>
    <t>Столбец6Строка70Спр1</t>
  </si>
  <si>
    <t>Столбец9Строка570_</t>
  </si>
  <si>
    <t>m.nCol5Row570</t>
  </si>
  <si>
    <t>Столбец5Строка520_</t>
  </si>
  <si>
    <t>Столбец8Строка470_</t>
  </si>
  <si>
    <t>Столбец4Строка420_</t>
  </si>
  <si>
    <t xml:space="preserve">  из них:</t>
  </si>
  <si>
    <t xml:space="preserve">  &lt;area nameLT="Начало3" nameRB="Конец3"&gt;</t>
  </si>
  <si>
    <t>ИмущВозмПольз</t>
  </si>
  <si>
    <t>ОКПО_Учр</t>
  </si>
  <si>
    <t>Столбец5Строка250Спр1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</si>
  <si>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</si>
  <si>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</si>
  <si>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</si>
  <si>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</si>
  <si>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</si>
  <si>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</si>
  <si>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Столбец10Строка90Спр1</t>
  </si>
  <si>
    <t>m.nCol4Row282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</si>
  <si>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</si>
  <si>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</si>
  <si>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</si>
  <si>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m.nCol8Row250</t>
  </si>
  <si>
    <t>m.nCol4Row204</t>
  </si>
  <si>
    <t xml:space="preserve">  поручительство</t>
  </si>
  <si>
    <t>Расходы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</si>
  <si>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</si>
  <si>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</si>
  <si>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</si>
  <si>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</si>
  <si>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</si>
  <si>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m.nCol3Row480</t>
  </si>
  <si>
    <t>m.nCol5Row282</t>
  </si>
  <si>
    <t>Столбец5Строка021_</t>
  </si>
  <si>
    <t>ПрПользАкт</t>
  </si>
  <si>
    <t>FormPrint.Sum_Col8 + FormPrint.Sum_Col9 + FormPrint.Sum_Col10</t>
  </si>
  <si>
    <t>m.nCol10Row290Spr</t>
  </si>
  <si>
    <t>Столбец5Строка240Спр1</t>
  </si>
  <si>
    <t>Столбец9Строка150Спр1</t>
  </si>
  <si>
    <t>Столбец6Строка150Спр1</t>
  </si>
  <si>
    <t>Столбец5Строка411_</t>
  </si>
  <si>
    <t>m.nCol9Row250</t>
  </si>
  <si>
    <t>m.nCol5Row204</t>
  </si>
  <si>
    <t>(в ред. Приказа Минфина России от 30.11.2020 № 292н)</t>
  </si>
  <si>
    <t>Деятельность по государственному заданию</t>
  </si>
  <si>
    <t>Столбец5Строка270Спр1</t>
  </si>
  <si>
    <t>Столбец9Строка160Спр1</t>
  </si>
  <si>
    <t>Столбец6Строка160Спр1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</si>
  <si>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</si>
  <si>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</si>
  <si>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</si>
  <si>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</si>
  <si>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</si>
  <si>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</si>
  <si>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Расчеты по налоговым вычетам по НДС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</si>
  <si>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</si>
  <si>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</si>
  <si>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</si>
  <si>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</si>
  <si>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</si>
  <si>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</si>
  <si>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Столбец3Строка101_</t>
  </si>
  <si>
    <t>282</t>
  </si>
  <si>
    <t>200</t>
  </si>
  <si>
    <t>заданию</t>
  </si>
  <si>
    <t>Исполнитель=&lt;c name="МФИсполнитель"/&gt;</t>
  </si>
  <si>
    <t>ВПокДолгНКр</t>
  </si>
  <si>
    <t>Всего</t>
  </si>
  <si>
    <t>m.nCol10Row280Spr</t>
  </si>
  <si>
    <t>строка 200</t>
  </si>
  <si>
    <t>Расчеты с учредителем (021006000)</t>
  </si>
  <si>
    <t>ГНИ4_Фамилия4</t>
  </si>
  <si>
    <t>m.nCol3Row570</t>
  </si>
  <si>
    <t>Код</t>
  </si>
  <si>
    <t>Период</t>
  </si>
  <si>
    <t>Столбец5Строка260Спр1</t>
  </si>
  <si>
    <t>m.nCol10Row090Spr</t>
  </si>
  <si>
    <t>Formprint.Sum_Col6</t>
  </si>
  <si>
    <t>m.nCol8Row021</t>
  </si>
  <si>
    <t>МФРуководитель</t>
  </si>
  <si>
    <t>ИмущБВозмПольз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</si>
  <si>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</si>
  <si>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</si>
  <si>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</si>
  <si>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</si>
  <si>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</si>
  <si>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</si>
  <si>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</si>
  <si>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</si>
  <si>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</si>
  <si>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</si>
  <si>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</si>
  <si>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</si>
  <si>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</si>
  <si>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</si>
  <si>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</si>
  <si>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</si>
  <si>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</si>
  <si>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 xml:space="preserve">  расчеты с прочими кредиторами (030406000)</t>
  </si>
  <si>
    <t>Нематериальные активы (остаточная стоимость)</t>
  </si>
  <si>
    <t>Приносящая доход деятельность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</si>
  <si>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</si>
  <si>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</si>
  <si>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</si>
  <si>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</si>
  <si>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</si>
  <si>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</si>
  <si>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МатЦенЦСнаб</t>
  </si>
  <si>
    <t>m.nCol10Row320Spr</t>
  </si>
  <si>
    <t>Столбец10Строка182Спр1</t>
  </si>
  <si>
    <t>Столбец9Строка207_</t>
  </si>
  <si>
    <t>03</t>
  </si>
  <si>
    <t>434</t>
  </si>
  <si>
    <t>#</t>
  </si>
  <si>
    <t>Обязат</t>
  </si>
  <si>
    <t>АмортНмА</t>
  </si>
  <si>
    <t>Столбец10Строка104Спр1</t>
  </si>
  <si>
    <t>m.nCol7Row271</t>
  </si>
  <si>
    <t>40</t>
  </si>
  <si>
    <t>07</t>
  </si>
  <si>
    <t>430</t>
  </si>
  <si>
    <t>НаимОрг</t>
  </si>
  <si>
    <t>FormPrint.Sum_Col8</t>
  </si>
  <si>
    <t>FormPrint.Sum_Col4</t>
  </si>
  <si>
    <t>m.nCol10Row101Spr</t>
  </si>
  <si>
    <t>m.nCol10Row030Spr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</si>
  <si>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</si>
  <si>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</si>
  <si>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Кириллова Т.И.</t>
  </si>
  <si>
    <t>Нематериальные активы (остаточная стоимость, стр.040 – стр.050)</t>
  </si>
  <si>
    <t>Внеоборот</t>
  </si>
  <si>
    <t>Iif(Empty(m.cAgent_RN), "", "*")</t>
  </si>
  <si>
    <t>m.nCol10Row220Spr</t>
  </si>
  <si>
    <t>Столбец3Строка420_</t>
  </si>
  <si>
    <t>m.nCol4Row271</t>
  </si>
  <si>
    <t>Столбец9Строка270_</t>
  </si>
  <si>
    <t>Столбец7Строка020_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</si>
  <si>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</si>
  <si>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</si>
  <si>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</si>
  <si>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</si>
  <si>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</si>
  <si>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</si>
  <si>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</si>
  <si>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</si>
  <si>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</si>
  <si>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m.nCol10Row173Spr</t>
  </si>
  <si>
    <t>КПП учреждения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</si>
  <si>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</si>
  <si>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</si>
  <si>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</si>
  <si>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 xml:space="preserve">  &lt;area nameLT="СправкаНачало5" nameRB="СправкаКонец5" exclCols ="2"/&gt;</t>
  </si>
  <si>
    <t>m.nCol10Row230Spr</t>
  </si>
  <si>
    <t>Номер</t>
  </si>
  <si>
    <t>271</t>
  </si>
  <si>
    <t>ГНИ4_ИдФайл</t>
  </si>
  <si>
    <t>Столбец9Строка160_</t>
  </si>
  <si>
    <t>Столбец5Строка130_</t>
  </si>
  <si>
    <t xml:space="preserve">  амортизация основных средств*</t>
  </si>
  <si>
    <t>m.nCol10Row120Spr</t>
  </si>
  <si>
    <t>Столбец4Строка400_</t>
  </si>
  <si>
    <t>Уменьшение стоимости основных средств**, всего*</t>
  </si>
  <si>
    <t>итого</t>
  </si>
  <si>
    <t>РасчПлатБюдж</t>
  </si>
  <si>
    <t>Прочие расчеты с дебиторами</t>
  </si>
  <si>
    <t>Код учреждения по ОКПО</t>
  </si>
  <si>
    <t>Столбец10Строка105Спр1</t>
  </si>
  <si>
    <t>средствами</t>
  </si>
  <si>
    <t>m.nCol10Row330Spr</t>
  </si>
  <si>
    <t>Столбец10Строка183Спр1</t>
  </si>
  <si>
    <t>m.nCol4Row434</t>
  </si>
  <si>
    <t>172</t>
  </si>
  <si>
    <t>Форма 0503730  с.4</t>
  </si>
  <si>
    <t>Задолженность, не востребованная кредиторами</t>
  </si>
  <si>
    <t>Денежные средства учреждения на лицевых счетах в органе казначейства</t>
  </si>
  <si>
    <t>Амортизация основных средств</t>
  </si>
  <si>
    <t>ФИОГлБух</t>
  </si>
  <si>
    <t>ВерсФорм</t>
  </si>
  <si>
    <t>ГНИ4_ДатаДок</t>
  </si>
  <si>
    <t>строка 172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</si>
  <si>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</si>
  <si>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</si>
  <si>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</si>
  <si>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</si>
  <si>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</si>
  <si>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</si>
  <si>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</si>
  <si>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</si>
  <si>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</si>
  <si>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</si>
  <si>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 xml:space="preserve"> (наименование, ОГРН, ИНН,КПП, местонахождение )</t>
  </si>
  <si>
    <t>Татьяна</t>
  </si>
  <si>
    <t>ОКВЭД</t>
  </si>
  <si>
    <t>m.nCol10Row210Spr</t>
  </si>
  <si>
    <t>Столбец8Строка207_</t>
  </si>
  <si>
    <t>Столбец3Строка021_</t>
  </si>
  <si>
    <t>18</t>
  </si>
  <si>
    <t>Доходы будущих периодов (040140000)</t>
  </si>
  <si>
    <t>050</t>
  </si>
  <si>
    <t>РасчНДС</t>
  </si>
  <si>
    <t>Столбец3Строка411_</t>
  </si>
  <si>
    <t>10</t>
  </si>
  <si>
    <t>БанкГарант</t>
  </si>
  <si>
    <t>РасчСрВрем</t>
  </si>
  <si>
    <t>Основные средства (балансовая стоимость)</t>
  </si>
  <si>
    <t>Атрибут</t>
  </si>
  <si>
    <t>ГНИ4_Н_ДеятОказУсл040</t>
  </si>
  <si>
    <t>m.nCol10Row100Spr</t>
  </si>
  <si>
    <t>Столбец8Строка90Спр1</t>
  </si>
  <si>
    <t>Запасные части к транспортным средствам, выданные взамен изношенных</t>
  </si>
  <si>
    <t>строка 050</t>
  </si>
  <si>
    <t>m.nCol9Row050 + m.nCol9Row051</t>
  </si>
  <si>
    <t xml:space="preserve">383 </t>
  </si>
  <si>
    <t>E-mail</t>
  </si>
  <si>
    <t>ГНИ4_Начало200</t>
  </si>
  <si>
    <t>ГНИ4_К_ДеятЦелСр040</t>
  </si>
  <si>
    <t>m.nCol10Row310Spr</t>
  </si>
  <si>
    <t>Столбец10Строка181Спр1</t>
  </si>
  <si>
    <t>Столбец3Строка520_</t>
  </si>
  <si>
    <t>Столбец8Строка270_</t>
  </si>
  <si>
    <t>Столбец7Строка120_</t>
  </si>
  <si>
    <t>Тел.=&lt;c name="МФТелефон"/&gt;</t>
  </si>
  <si>
    <t>НеМатАктБС</t>
  </si>
  <si>
    <t>Столбец7Строка510_</t>
  </si>
  <si>
    <t>m.nCol8Row271</t>
  </si>
  <si>
    <t>310</t>
  </si>
  <si>
    <t>Расчеты по исполнению денежных обязательств через третьих лиц</t>
  </si>
  <si>
    <t>Депозит</t>
  </si>
  <si>
    <t>строка 310</t>
  </si>
  <si>
    <t>Столбец8Строка80Спр1</t>
  </si>
  <si>
    <t>доход</t>
  </si>
  <si>
    <t>АкцНоминалСт</t>
  </si>
  <si>
    <t>m.nCol10Row172Spr</t>
  </si>
  <si>
    <t>m.nCol9Row271</t>
  </si>
  <si>
    <t xml:space="preserve">      На начало года</t>
  </si>
  <si>
    <t>Код по ОКЕИ</t>
  </si>
  <si>
    <t>This.Tag = "textout"</t>
  </si>
  <si>
    <t>Столбец10Строка290Спр1</t>
  </si>
  <si>
    <t>* Данные по этим строкам в валюту баланса не входят.</t>
  </si>
  <si>
    <t>КрОрг</t>
  </si>
  <si>
    <t>m.nCol10Row300Spr</t>
  </si>
  <si>
    <t>Бланк</t>
  </si>
  <si>
    <t>ПерепПенсНеЗак</t>
  </si>
  <si>
    <t>НачГод</t>
  </si>
  <si>
    <t>Столбец8Строка160_</t>
  </si>
  <si>
    <t>Столбец4Строка130_</t>
  </si>
  <si>
    <t>Дебиторская задолженность по доходам</t>
  </si>
  <si>
    <t>xml_fileName</t>
  </si>
  <si>
    <t>m.nCol10Row010Spr</t>
  </si>
  <si>
    <t>Столбец5Строка400_</t>
  </si>
  <si>
    <t>Столбец10Строка280Спр1</t>
  </si>
  <si>
    <t>m.nCol8Row434</t>
  </si>
  <si>
    <t>Материальные запасы (010500000), всего</t>
  </si>
  <si>
    <t>Залог</t>
  </si>
  <si>
    <t>m.nCol10Row200Spr</t>
  </si>
  <si>
    <t>ОКВЕД_</t>
  </si>
  <si>
    <t>Сведения о лице, подписавшем документ</t>
  </si>
  <si>
    <t>m.nCol9Row434</t>
  </si>
  <si>
    <t>Столбец5Строка434_</t>
  </si>
  <si>
    <t>Столбец4Строка431_</t>
  </si>
  <si>
    <t>Столбец7Строка282_</t>
  </si>
  <si>
    <t>МФДатаПо</t>
  </si>
  <si>
    <t>Сомнительная задолженность, всего</t>
  </si>
  <si>
    <t>Код формы отчетности по КНД</t>
  </si>
  <si>
    <t>Столбец7Строка204_</t>
  </si>
  <si>
    <t>Столбец5Строка101_</t>
  </si>
  <si>
    <t>Столбец8Строка051_</t>
  </si>
  <si>
    <t>Состав и структура документа</t>
  </si>
  <si>
    <t>m.nCol4Row150</t>
  </si>
  <si>
    <t>21</t>
  </si>
  <si>
    <t>Left(AllTrim(This.Seek_TableFields("Person", "RN", "Person.SurName", __p_AccRN)), 60)</t>
  </si>
  <si>
    <t>m.nCol8Row100</t>
  </si>
  <si>
    <t>25</t>
  </si>
  <si>
    <t>МБОУ "Средняя школа №2" города Велижа</t>
  </si>
  <si>
    <t>ИзгГотовПрод</t>
  </si>
  <si>
    <t>Отчетный год</t>
  </si>
  <si>
    <t>Left(AllTrim(This.Seek_TableFields("Person", "RN", "Person.SurName", __p_BossRN)), 60)</t>
  </si>
  <si>
    <t>m.nCol10Row250Spr</t>
  </si>
  <si>
    <t>Столбец10Строка150Спр1</t>
  </si>
  <si>
    <t>Столбец8Строка60Спр1</t>
  </si>
  <si>
    <t>Столбец8Строка432_</t>
  </si>
  <si>
    <t>m.nCol5Row150</t>
  </si>
  <si>
    <t>AllTrim(m.glBK)</t>
  </si>
  <si>
    <t xml:space="preserve">Форма по ОКУД </t>
  </si>
  <si>
    <t>ДеятПринДох</t>
  </si>
  <si>
    <t>Столбец10Строка240Спр1</t>
  </si>
  <si>
    <t>Столбец8Строка471_</t>
  </si>
  <si>
    <t>m.nCol9Row100</t>
  </si>
  <si>
    <t>Переплата пенсий и пособий вследствие неправильного применения законодательства о пенсиях и пособиях, счетных ошибок</t>
  </si>
  <si>
    <t>СпецНИРДог</t>
  </si>
  <si>
    <t>РасчЗайм</t>
  </si>
  <si>
    <t>m.nCol10Row171Spr</t>
  </si>
  <si>
    <t>Столбец10Строка171Спр1</t>
  </si>
  <si>
    <t>m.nCol10Row040Spr</t>
  </si>
  <si>
    <t>m.nCol8Row240</t>
  </si>
  <si>
    <t>m.nCol8Row207</t>
  </si>
  <si>
    <t>ИНН2</t>
  </si>
  <si>
    <t>Нефинансовые активы в пути</t>
  </si>
  <si>
    <t>НеМатАктОС</t>
  </si>
  <si>
    <t>Iif(Empty(m.cAgent_RN), "", AllTrim(m.cAgentDoc))</t>
  </si>
  <si>
    <t>m.nCol8Row203</t>
  </si>
  <si>
    <t>m.nCol7Row150</t>
  </si>
  <si>
    <t>счета</t>
  </si>
  <si>
    <t>СтраницаНач07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</si>
  <si>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</si>
  <si>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</si>
  <si>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</si>
  <si>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</si>
  <si>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</si>
  <si>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</si>
  <si>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Учредит</t>
  </si>
  <si>
    <t>Столбец10Строка250Спр1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</si>
  <si>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</si>
  <si>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</si>
  <si>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</si>
  <si>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</si>
  <si>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</si>
  <si>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</si>
  <si>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</si>
  <si>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</si>
  <si>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</si>
  <si>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</si>
  <si>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m.nCol10Row050Spr</t>
  </si>
  <si>
    <t>Столбец8Строка40Спр1</t>
  </si>
  <si>
    <t>Столбец8Строка260_</t>
  </si>
  <si>
    <t>Столбец7Строка130_</t>
  </si>
  <si>
    <t>Доходы от инвестиций на создание и (или) реконструкцию объекта концессии</t>
  </si>
  <si>
    <t>ГНИ4_Н_ДеятОказУсл200</t>
  </si>
  <si>
    <t>Столбец10Строка102Спр1</t>
  </si>
  <si>
    <t>Непроизведенные активы (балансовая стоимость)</t>
  </si>
  <si>
    <t>Идентификатор файла</t>
  </si>
  <si>
    <t>строка 210</t>
  </si>
  <si>
    <t>m.nCol3Row150</t>
  </si>
  <si>
    <t>m.nCol4Row020 + m.nCol4Row021</t>
  </si>
  <si>
    <t>Актив - Пассив</t>
  </si>
  <si>
    <t>РасхБудПер</t>
  </si>
  <si>
    <t>Амортизация нематериальных активов</t>
  </si>
  <si>
    <t>ГНИ4_К_ДеятЦелСр200</t>
  </si>
  <si>
    <t>ГНИ4_Начало040</t>
  </si>
  <si>
    <t>Столбец10Строка270Спр1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</si>
  <si>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</si>
  <si>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</si>
  <si>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</si>
  <si>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</si>
  <si>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</si>
  <si>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ТБ=01</t>
  </si>
  <si>
    <t>Финансовые активы, итого</t>
  </si>
  <si>
    <t>Актив</t>
  </si>
  <si>
    <t>Документ</t>
  </si>
  <si>
    <t>Столбец10Строка160Спр1</t>
  </si>
  <si>
    <t>m.nCol10Row150Spr</t>
  </si>
  <si>
    <t>Столбец8Строка50Спр1</t>
  </si>
  <si>
    <t>Столбец7Строка431_</t>
  </si>
  <si>
    <t>Столбец4Строка282_</t>
  </si>
  <si>
    <t>150</t>
  </si>
  <si>
    <t>25785841</t>
  </si>
  <si>
    <t>Ивановна</t>
  </si>
  <si>
    <t>Налогоплательщик – учреждение</t>
  </si>
  <si>
    <t>строка 150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</si>
  <si>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</si>
  <si>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</si>
  <si>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</si>
  <si>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</si>
  <si>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AllTrim(This.Seek_TableFields("Org", "RN", "Org.OKONX", __p_OrgRN))</t>
  </si>
  <si>
    <t>txt_fileName</t>
  </si>
  <si>
    <t>m.cIST</t>
  </si>
  <si>
    <t>#&amp;</t>
  </si>
  <si>
    <t>ОтчетГод</t>
  </si>
  <si>
    <t>ГНИ4_ОтчетГод</t>
  </si>
  <si>
    <t>Столбец10Строка310Спр1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</si>
  <si>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</si>
  <si>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</si>
  <si>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</si>
  <si>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</si>
  <si>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</si>
  <si>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</si>
  <si>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</si>
  <si>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#~</t>
  </si>
  <si>
    <t xml:space="preserve">  &lt;area nameLT="Начало1" nameRB="Конец1"&gt;</t>
  </si>
  <si>
    <t>m.nCol10Row102Spr</t>
  </si>
  <si>
    <t>m.nCol7Row203</t>
  </si>
  <si>
    <t>m.nCol8Row150</t>
  </si>
  <si>
    <t>ДохБудПер</t>
  </si>
  <si>
    <t>ФИО</t>
  </si>
  <si>
    <t>Столбец10Строка210Спр1</t>
  </si>
  <si>
    <t>Столбец9Строка432_</t>
  </si>
  <si>
    <t>m.nCol5Row100</t>
  </si>
  <si>
    <t xml:space="preserve">по ОКЕИ </t>
  </si>
  <si>
    <t>2022</t>
  </si>
  <si>
    <t>Столбец10Строка100Спр1</t>
  </si>
  <si>
    <t>Столбец8Строка30Спр1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</si>
  <si>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</si>
  <si>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</si>
  <si>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</si>
  <si>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</si>
  <si>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</si>
  <si>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</si>
  <si>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</si>
  <si>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</si>
  <si>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</si>
  <si>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###</t>
  </si>
  <si>
    <t>m.nCol4Row240</t>
  </si>
  <si>
    <t>m.nCol4Row207</t>
  </si>
  <si>
    <t>m.nCol7Row100</t>
  </si>
  <si>
    <t xml:space="preserve">сового </t>
  </si>
  <si>
    <t>This.Book.AddRowPageBreak(This.Book.Row)</t>
  </si>
  <si>
    <t>m.nCol10Row260Spr</t>
  </si>
  <si>
    <t>Столбец10Строка200Спр1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</si>
  <si>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</si>
  <si>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</si>
  <si>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</si>
  <si>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</si>
  <si>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</si>
  <si>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</si>
  <si>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</si>
  <si>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</si>
  <si>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</si>
  <si>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</si>
  <si>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</si>
  <si>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</si>
  <si>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</si>
  <si>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m.nCol7Row401</t>
  </si>
  <si>
    <t>Столбец7Строка400_</t>
  </si>
  <si>
    <t>240</t>
  </si>
  <si>
    <t>207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</si>
  <si>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</si>
  <si>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</si>
  <si>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</si>
  <si>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</si>
  <si>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</si>
  <si>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</si>
  <si>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01.01.2023</t>
  </si>
  <si>
    <t>НаимДок</t>
  </si>
  <si>
    <t>ГНИ4_Фамилия3</t>
  </si>
  <si>
    <t>НПЮЛ</t>
  </si>
  <si>
    <t>Столбец10Строка330Спр1</t>
  </si>
  <si>
    <t>m.nCol10Row270Spr</t>
  </si>
  <si>
    <t>строка 240</t>
  </si>
  <si>
    <t>m.nCol4Row280 + m.nCol4Row282</t>
  </si>
  <si>
    <t>m.nCol3Row100</t>
  </si>
  <si>
    <t>ППО=&lt;c name="МФППО"/&gt;</t>
  </si>
  <si>
    <t>Столбец10Строка130Спр1</t>
  </si>
  <si>
    <t>Formprint.Sum_Col9</t>
  </si>
  <si>
    <t>Formprint.Sum_Col5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</si>
  <si>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</si>
  <si>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</si>
  <si>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</si>
  <si>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</si>
  <si>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</si>
  <si>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</si>
  <si>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</si>
  <si>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Доходы будущих периодов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</si>
  <si>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</si>
  <si>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</si>
  <si>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</si>
  <si>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</si>
  <si>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</si>
  <si>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</si>
  <si>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</si>
  <si>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</si>
  <si>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</si>
  <si>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</si>
  <si>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</si>
  <si>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</si>
  <si>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</si>
  <si>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Столбец10Строка320Спр1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</si>
  <si>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</si>
  <si>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</si>
  <si>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</si>
  <si>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</si>
  <si>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</si>
  <si>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Иные расчеты</t>
  </si>
  <si>
    <t>ДеятГосЗадан</t>
  </si>
  <si>
    <t>Деятельность с целевыми средствами</t>
  </si>
  <si>
    <t>ТелефонСпр1</t>
  </si>
  <si>
    <t>m.nCol5Row320Spr</t>
  </si>
  <si>
    <t>m.nCol4Row060Spr</t>
  </si>
  <si>
    <t>m.nCol7Row270</t>
  </si>
  <si>
    <t>m.nCol4Row130</t>
  </si>
  <si>
    <t>06</t>
  </si>
  <si>
    <t>431</t>
  </si>
  <si>
    <t>ГлаваБК</t>
  </si>
  <si>
    <t>*</t>
  </si>
  <si>
    <t>ГНИ4_Н_Итого040</t>
  </si>
  <si>
    <t>ГНИ4_Отчество4</t>
  </si>
  <si>
    <t>m.nCol8Row240Spr</t>
  </si>
  <si>
    <t>m.nCol9Row100Spr</t>
  </si>
  <si>
    <t>m.nCol8Row160</t>
  </si>
  <si>
    <t>45</t>
  </si>
  <si>
    <t>02</t>
  </si>
  <si>
    <t>2</t>
  </si>
  <si>
    <t>Left(AllTrim(This.Seek_TableFields("Person", "RN", "Person.SecondName", __p_BossRN)), 60)</t>
  </si>
  <si>
    <t>m.nCol6Row183Spr</t>
  </si>
  <si>
    <t>m.nCol5Row101Spr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</si>
  <si>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</si>
  <si>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</si>
  <si>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</si>
  <si>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</si>
  <si>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</si>
  <si>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РасчДокНеОпл</t>
  </si>
  <si>
    <t>ЗапЧастТС</t>
  </si>
  <si>
    <t>Корень</t>
  </si>
  <si>
    <t>FormPrint.Sum_Col9</t>
  </si>
  <si>
    <t>FormPrint.Sum_Col5</t>
  </si>
  <si>
    <t>m.nCol9Row210Spr</t>
  </si>
  <si>
    <t>m.nCol8Row150Spr</t>
  </si>
  <si>
    <t>m.nCol6Row105Spr</t>
  </si>
  <si>
    <t>Столбец7Строка251_</t>
  </si>
  <si>
    <t>m.nCol9Row160</t>
  </si>
  <si>
    <t>Столбец8Строка101_</t>
  </si>
  <si>
    <t>Столбец5Строка051_</t>
  </si>
  <si>
    <t>ГНИ4_НаимДок</t>
  </si>
  <si>
    <t>m.nCol5Row220Spr</t>
  </si>
  <si>
    <t>m.nCol9Row172Spr</t>
  </si>
  <si>
    <t>m.nCol4Row160Spr</t>
  </si>
  <si>
    <t>m.nCol3Row280 + m.nCol3Row282</t>
  </si>
  <si>
    <t>Должность=</t>
  </si>
  <si>
    <t>Дебиторская задолженность по выплатам</t>
  </si>
  <si>
    <t>ИНН учреждения</t>
  </si>
  <si>
    <t>m.nCol4Row270</t>
  </si>
  <si>
    <t>m.nCol7Row130</t>
  </si>
  <si>
    <t>Централизованная бухгалтерия</t>
  </si>
  <si>
    <t>Путевки неоплаченные</t>
  </si>
  <si>
    <t>Конец сценария</t>
  </si>
  <si>
    <t>Справка о наличии имущества и обязательств на забалансовых счетах</t>
  </si>
  <si>
    <t>m.nCol4Row270Spr</t>
  </si>
  <si>
    <t>m.nCol5Row130Spr</t>
  </si>
  <si>
    <t>m.nCol3Row431</t>
  </si>
  <si>
    <t>Столбец5Строка160_</t>
  </si>
  <si>
    <t>Столбец9Строка130_</t>
  </si>
  <si>
    <t xml:space="preserve">    на депозитах (020122000), всего</t>
  </si>
  <si>
    <t>m.nCol9Row310Spr</t>
  </si>
  <si>
    <t>m.nCol5Row173Spr</t>
  </si>
  <si>
    <t>m.nCol8Row050Spr</t>
  </si>
  <si>
    <t>Столбец4Строка10Спр1</t>
  </si>
  <si>
    <t>Столбец8Строка400_</t>
  </si>
  <si>
    <t>Столбец3Строка290_</t>
  </si>
  <si>
    <t>m.nCol5Row270</t>
  </si>
  <si>
    <t>ФинРезХозСуб</t>
  </si>
  <si>
    <t>ДебДолгДох</t>
  </si>
  <si>
    <t>ДенСрУчр</t>
  </si>
  <si>
    <t>Столбец4Строка20Спр1</t>
  </si>
  <si>
    <t>m.nCol9Row010Spr</t>
  </si>
  <si>
    <t>Столбец3Строка470_</t>
  </si>
  <si>
    <t>m.nCol7Row431</t>
  </si>
  <si>
    <t>Столбец5Строка270_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</si>
  <si>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</si>
  <si>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</si>
  <si>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</si>
  <si>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</si>
  <si>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</si>
  <si>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</si>
  <si>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</si>
  <si>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</si>
  <si>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</si>
  <si>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Сметная стоимость создания (реконструкции) объекта концессии</t>
  </si>
  <si>
    <t>Тлф</t>
  </si>
  <si>
    <t>строка 270</t>
  </si>
  <si>
    <t>m.nCol4Row260Spr</t>
  </si>
  <si>
    <t>m.nCol5Row120Spr</t>
  </si>
  <si>
    <t>Столбец6_4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</si>
  <si>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</si>
  <si>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</si>
  <si>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</si>
  <si>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</si>
  <si>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Выбытия денежных средств со счетов учреждения</t>
  </si>
  <si>
    <t>m.nCol8Row250Spr</t>
  </si>
  <si>
    <t>m.nCol4Row102Spr</t>
  </si>
  <si>
    <t>Столбец4Строка30Спр1</t>
  </si>
  <si>
    <t>Столбец5Строка207_</t>
  </si>
  <si>
    <t>173</t>
  </si>
  <si>
    <t>Форма 0503730  с.5</t>
  </si>
  <si>
    <t>&lt;tbl&gt;</t>
  </si>
  <si>
    <t>ПРД=5</t>
  </si>
  <si>
    <t>Iif(__p_pos = 0, "", AllTrim(SubStr(__p_INN, __p_pos + 1)))</t>
  </si>
  <si>
    <t>m.nCol5Row330Spr</t>
  </si>
  <si>
    <t>m.nCol4Row070Spr</t>
  </si>
  <si>
    <t>m.nCol4Row431</t>
  </si>
  <si>
    <t>m.nCol8Row051</t>
  </si>
  <si>
    <t>130</t>
  </si>
  <si>
    <t>УмСтНеМатАкт</t>
  </si>
  <si>
    <t>m.nCol9Row200Spr</t>
  </si>
  <si>
    <t>строка 130</t>
  </si>
  <si>
    <t>m.nCol3Row270</t>
  </si>
  <si>
    <t xml:space="preserve">  расходы</t>
  </si>
  <si>
    <t>строка 173</t>
  </si>
  <si>
    <t>m.nCol5Row020Spr</t>
  </si>
  <si>
    <t>m.nCol5Row431</t>
  </si>
  <si>
    <t>m.nCol9Row051</t>
  </si>
  <si>
    <t>КредДолгДох</t>
  </si>
  <si>
    <t>Долгосрочн</t>
  </si>
  <si>
    <t>m.nCol5Row210Spr</t>
  </si>
  <si>
    <t>m.nCol4Row150Spr</t>
  </si>
  <si>
    <t>m.nCol4Row160</t>
  </si>
  <si>
    <t>090</t>
  </si>
  <si>
    <t>Обеспечение исполнения обязательств</t>
  </si>
  <si>
    <t>m.cFileName4</t>
  </si>
  <si>
    <t>m.nCol9Row101Spr</t>
  </si>
  <si>
    <t>m.nCol9Row030Spr</t>
  </si>
  <si>
    <t>m.nCol8Row130</t>
  </si>
  <si>
    <t>15</t>
  </si>
  <si>
    <t>051</t>
  </si>
  <si>
    <t>This.Book.Sheet = 1</t>
  </si>
  <si>
    <t>m.nCol4Row240Spr</t>
  </si>
  <si>
    <t>m.nCol6Row182Spr</t>
  </si>
  <si>
    <t>m.nCol5Row100Spr</t>
  </si>
  <si>
    <t>Столбец4Строка50Спр1</t>
  </si>
  <si>
    <t>Столбец9Строка434_</t>
  </si>
  <si>
    <t>Столбец8Строка431_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</si>
  <si>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</si>
  <si>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</si>
  <si>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</si>
  <si>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</si>
  <si>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m.nCol9Row320Spr</t>
  </si>
  <si>
    <t>m.nCol6Row104Spr</t>
  </si>
  <si>
    <t>строка 090</t>
  </si>
  <si>
    <t>m.nCol8Row060Spr</t>
  </si>
  <si>
    <t>m.nCol9Row130</t>
  </si>
  <si>
    <t>Столбец9Строка101_</t>
  </si>
  <si>
    <t>Столбец4Строка051_</t>
  </si>
  <si>
    <t>&lt;/tbl&gt;</t>
  </si>
  <si>
    <t>БланкСтрОтч</t>
  </si>
  <si>
    <t>Расчеты с учредителем</t>
  </si>
  <si>
    <t>Расчеты с прочими кредиторами</t>
  </si>
  <si>
    <t>ИныеРасч</t>
  </si>
  <si>
    <t>m.nCol5Row310Spr</t>
  </si>
  <si>
    <t>m.nCol9Row173Spr</t>
  </si>
  <si>
    <t>m.nCol4Row050Spr</t>
  </si>
  <si>
    <t>m.nCol8Row270</t>
  </si>
  <si>
    <t>m.nCol3Row020 + m.nCol3Row021</t>
  </si>
  <si>
    <t>m.nCol8Row270Spr</t>
  </si>
  <si>
    <t>m.nCol9Row130Spr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</si>
  <si>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</si>
  <si>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</si>
  <si>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</si>
  <si>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</si>
  <si>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</si>
  <si>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</si>
  <si>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</si>
  <si>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</si>
  <si>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</si>
  <si>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m.nCol5Row172Spr</t>
  </si>
  <si>
    <t>m.nCol8Row160Spr</t>
  </si>
  <si>
    <t>Столбец9Строка400_</t>
  </si>
  <si>
    <t>Столбец3Строка250_</t>
  </si>
  <si>
    <t>m.nCol3Row051</t>
  </si>
  <si>
    <t>ДеятЦелСр</t>
  </si>
  <si>
    <t>m.nCol8Row260Spr</t>
  </si>
  <si>
    <t>m.nCol9Row120Spr</t>
  </si>
  <si>
    <t>Столбец3Строка570_</t>
  </si>
  <si>
    <t>Столбец4Строка270_</t>
  </si>
  <si>
    <t>AllTrim(This.Seek_TableFields("Org", "RN", "Org.OKPO", m.cRN_Found))</t>
  </si>
  <si>
    <t>220</t>
  </si>
  <si>
    <t xml:space="preserve">  &lt;/area&gt;</t>
  </si>
  <si>
    <t>m.nCol5Row300Spr</t>
  </si>
  <si>
    <t>m.nCol4Row171Spr</t>
  </si>
  <si>
    <t>Столбец4Строка70Спр1</t>
  </si>
  <si>
    <t>m.nCol4Row040Spr</t>
  </si>
  <si>
    <t>Столбец7Строка480_</t>
  </si>
  <si>
    <t>Столбец3Строка080_</t>
  </si>
  <si>
    <t>m.nCol7Row051</t>
  </si>
  <si>
    <t>(уполномоченное лицо)               (подпись)</t>
  </si>
  <si>
    <t>Итого по разделу I</t>
  </si>
  <si>
    <t>m.nCol9Row230Spr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</si>
  <si>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</si>
  <si>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</si>
  <si>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</si>
  <si>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 xml:space="preserve">  &lt;area nameLT="СправкаНачало7" nameRB="СправкаКонец7" exclCols ="2"/&gt;</t>
  </si>
  <si>
    <t>ГНИ4_К_ДеятОказУсл200</t>
  </si>
  <si>
    <t>ГНИ4_Н_ДеятГосЗадан040</t>
  </si>
  <si>
    <t>строка 220</t>
  </si>
  <si>
    <t>m.nCol5Row010Spr</t>
  </si>
  <si>
    <t>m.nCol3Row160</t>
  </si>
  <si>
    <t>Руководитель=</t>
  </si>
  <si>
    <t>Геннадьевна</t>
  </si>
  <si>
    <t>m.cFileId4</t>
  </si>
  <si>
    <t>m.nCol9Row020Spr</t>
  </si>
  <si>
    <t>Столбец7Строка471_</t>
  </si>
  <si>
    <t>m.nCol8Row431</t>
  </si>
  <si>
    <t>Столбец4Строка207_</t>
  </si>
  <si>
    <t>m.nCol4Row051</t>
  </si>
  <si>
    <t>550</t>
  </si>
  <si>
    <t>Наименование показателя</t>
  </si>
  <si>
    <t>m.nCol5Row200Spr</t>
  </si>
  <si>
    <t>Столбец4Строка60Спр1</t>
  </si>
  <si>
    <t>Столбец7Строка432_</t>
  </si>
  <si>
    <t>МФТелефон</t>
  </si>
  <si>
    <t>160</t>
  </si>
  <si>
    <t>ГНИ4_К_ДеятГосЗадан040</t>
  </si>
  <si>
    <t>m.nCol9Row330Spr</t>
  </si>
  <si>
    <t>строка 160</t>
  </si>
  <si>
    <t>m.nCol8Row070Spr</t>
  </si>
  <si>
    <t>m.nCol9Row431</t>
  </si>
  <si>
    <t>m.nCol5Row051</t>
  </si>
  <si>
    <t xml:space="preserve">    из них:</t>
  </si>
  <si>
    <t>m.nCol4Row250Spr</t>
  </si>
  <si>
    <t>m.nCol8Row102Spr</t>
  </si>
  <si>
    <t>в том числе:</t>
  </si>
  <si>
    <t>Спецоборудование для выполнения научно- исследовательских работ по договорам с заказчиками</t>
  </si>
  <si>
    <t>m.nSelYear</t>
  </si>
  <si>
    <t>m.nCol4Row200Spr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</si>
  <si>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</si>
  <si>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</si>
  <si>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</si>
  <si>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</si>
  <si>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</si>
  <si>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</si>
  <si>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</si>
  <si>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Поручит</t>
  </si>
  <si>
    <t>FormPrint.Sum_Col10</t>
  </si>
  <si>
    <t>m.nCol6Row181Spr</t>
  </si>
  <si>
    <t>Formprint.Sum_Col10</t>
  </si>
  <si>
    <t>m.nCol8Row020Spr</t>
  </si>
  <si>
    <t>Столбец8Строка282_</t>
  </si>
  <si>
    <t>ГлаваБК_</t>
  </si>
  <si>
    <t>20</t>
  </si>
  <si>
    <t>Денежные средства учреждения в кредитной организации</t>
  </si>
  <si>
    <t>m.nCol5Row250Spr</t>
  </si>
  <si>
    <t>m.nCol9Row102Spr</t>
  </si>
  <si>
    <t>m.nCol9Row101</t>
  </si>
  <si>
    <t>[&lt;set page="Баланс"  tblDelim="|" areaEmptyCell="X" tblEmptyCell="0" tblMissEmptyStr="] + Iif(m.nEmptyRows = 1, [0], [1]) + ["/&gt;]</t>
  </si>
  <si>
    <t>Имя</t>
  </si>
  <si>
    <t>ГНИ4_Н_ДеятГосЗадан200</t>
  </si>
  <si>
    <t>ГНИ4_К_ДеятОказУсл040</t>
  </si>
  <si>
    <t>m.nCol8Row330Spr</t>
  </si>
  <si>
    <t>m.nCol9Row070Spr</t>
  </si>
  <si>
    <t>строка 060</t>
  </si>
  <si>
    <t>m.nCol8Row280 + m.nCol8Row282</t>
  </si>
  <si>
    <t>ПрочРасчДеб</t>
  </si>
  <si>
    <t>Дата формирования документа</t>
  </si>
  <si>
    <t>m.nCol4Row300Spr</t>
  </si>
  <si>
    <t>m.nCol5Row171Spr</t>
  </si>
  <si>
    <t>m.nCol5Row040Spr</t>
  </si>
  <si>
    <t>Столбец3Строка150_</t>
  </si>
  <si>
    <t>КредДолгВыпл</t>
  </si>
  <si>
    <t>Фамилия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</si>
  <si>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</si>
  <si>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</si>
  <si>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</si>
  <si>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</si>
  <si>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</si>
  <si>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</si>
  <si>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</si>
  <si>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:б_x0018__x0001_R^ћфЛ_x0017_ўЪ_x0008_€К±</t>
  </si>
  <si>
    <t>320</t>
  </si>
  <si>
    <t>АктУпрКомп</t>
  </si>
  <si>
    <t>Нефинансовые активы</t>
  </si>
  <si>
    <t>ГНИ4_К_ДеятГосЗадан200</t>
  </si>
  <si>
    <t>строка 320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</si>
  <si>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</si>
  <si>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</si>
  <si>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</si>
  <si>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</si>
  <si>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СтраницаНач06</t>
  </si>
  <si>
    <t>m.nCol8Row230Spr</t>
  </si>
  <si>
    <t>m.nCol9Row206</t>
  </si>
  <si>
    <t>ГНИ4_Имя3</t>
  </si>
  <si>
    <t>m.nCol9Row270Spr</t>
  </si>
  <si>
    <t>m.nCol8Row130Spr</t>
  </si>
  <si>
    <t>РасчВычНДС</t>
  </si>
  <si>
    <t>Баланс государственного (муниципального) учреждения</t>
  </si>
  <si>
    <t>m.nCol4Row310Spr</t>
  </si>
  <si>
    <t>m.nCol8Row173Spr</t>
  </si>
  <si>
    <t>Столбец4Строка80Спр1</t>
  </si>
  <si>
    <t>m.nCol5Row050Spr</t>
  </si>
  <si>
    <t>Расчеты по займам (ссудам) (020700000), всего</t>
  </si>
  <si>
    <t>&lt;set page="Справка"  tblDelim="|" areaEmptyCell="X" tblEmptyCell="0" tblMissEmptyStr="1,2"/&gt;</t>
  </si>
  <si>
    <t>Поступления денежных средств на счета учреждения</t>
  </si>
  <si>
    <t>Обязательства</t>
  </si>
  <si>
    <t>ВложНеФинАкт</t>
  </si>
  <si>
    <t>Дата, на которую сформирован баланс</t>
  </si>
  <si>
    <t>m.nCol8Row220Spr</t>
  </si>
  <si>
    <t>m.nCol4Row172Spr</t>
  </si>
  <si>
    <t>m.nCol9Row160Spr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</si>
  <si>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</si>
  <si>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</si>
  <si>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</si>
  <si>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</si>
  <si>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</si>
  <si>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</si>
  <si>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</si>
  <si>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</si>
  <si>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</si>
  <si>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</si>
  <si>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</si>
  <si>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</si>
  <si>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Задолженность учащихся и студентов за невозвращенные материальные ценности</t>
  </si>
  <si>
    <t>по государственному</t>
  </si>
  <si>
    <t>Руководитель=&lt;c name="МФРуководитель"/&gt;</t>
  </si>
  <si>
    <t>Финансовые вложения</t>
  </si>
  <si>
    <t>m.nCol8Row101Spr</t>
  </si>
  <si>
    <t>m.nCol8Row030Spr</t>
  </si>
  <si>
    <t>(телефон, e-mail)</t>
  </si>
  <si>
    <t>ИмущДовУпр</t>
  </si>
  <si>
    <t>m.nCol4Row210Spr</t>
  </si>
  <si>
    <t>m.nCol5Row150Spr</t>
  </si>
  <si>
    <t>Столбец4Строка90Спр1</t>
  </si>
  <si>
    <t>m.nCol8Row400</t>
  </si>
  <si>
    <t>__p_pos = AT("/", __p_INN)</t>
  </si>
  <si>
    <t>190</t>
  </si>
  <si>
    <t>m.nCol8Row320Spr</t>
  </si>
  <si>
    <t>m.nCol9Row060Spr</t>
  </si>
  <si>
    <t>Столбец4Строка432_</t>
  </si>
  <si>
    <t>m.nCol7Row050 + m.nCol7Row051</t>
  </si>
  <si>
    <t>Нематериальные активы (балансовая стоимость)</t>
  </si>
  <si>
    <t>СвПред</t>
  </si>
  <si>
    <t>Глава по БК</t>
  </si>
  <si>
    <t>m.nCol5Row240Spr</t>
  </si>
  <si>
    <t>m.nCol4Row100Spr</t>
  </si>
  <si>
    <t>Столбец4Строка471_</t>
  </si>
  <si>
    <t>m.nCol9Row400</t>
  </si>
  <si>
    <t>Столбец7Строка207_</t>
  </si>
  <si>
    <t>(уполномоченное лицо)                     (должность)                                     (подпись)</t>
  </si>
  <si>
    <t xml:space="preserve">      из них:</t>
  </si>
  <si>
    <t>Наименование органа,</t>
  </si>
  <si>
    <t>##</t>
  </si>
  <si>
    <t>ДатаДок</t>
  </si>
  <si>
    <t>m.nCol4Row330Spr</t>
  </si>
  <si>
    <t>m.nCol5Row070Spr</t>
  </si>
  <si>
    <t>Столбец4Строка251_</t>
  </si>
  <si>
    <t>Столбец9Строка204_</t>
  </si>
  <si>
    <t>Столбец8Строка201_</t>
  </si>
  <si>
    <t>Исполнитель  ________________________</t>
  </si>
  <si>
    <t xml:space="preserve">     СПРАВКА</t>
  </si>
  <si>
    <t>Финансовые вложения (020400000), всего</t>
  </si>
  <si>
    <t>030</t>
  </si>
  <si>
    <t>Активы в управляющих компаниях</t>
  </si>
  <si>
    <t xml:space="preserve">Путь к файлу выгрузки: </t>
  </si>
  <si>
    <t>m.nCol9Row250Spr</t>
  </si>
  <si>
    <t>m.nCol5Row102Spr</t>
  </si>
  <si>
    <t>Столбец9Строка282_</t>
  </si>
  <si>
    <t>m.nCol7Row206</t>
  </si>
  <si>
    <t>m.nCol4Row101</t>
  </si>
  <si>
    <t>400</t>
  </si>
  <si>
    <t>ИнВалют</t>
  </si>
  <si>
    <t>Права пользования активами (остаточная стоимость)</t>
  </si>
  <si>
    <t>Фамилия, имя, отчество главного бухгалтера</t>
  </si>
  <si>
    <t>m.nCol4Row020Spr</t>
  </si>
  <si>
    <t>This.__GetOrgBoss(__p_OrgRN, 2)</t>
  </si>
  <si>
    <t>&lt;set page="Баланс"/&gt;</t>
  </si>
  <si>
    <t>Задаток</t>
  </si>
  <si>
    <t>ФинРезул</t>
  </si>
  <si>
    <t>Сведения об уполномоченном представителе</t>
  </si>
  <si>
    <t>m.nCol6Row290Spr</t>
  </si>
  <si>
    <t>m.nCol8Row200Spr</t>
  </si>
  <si>
    <t>строка 030</t>
  </si>
  <si>
    <t>m.nCol5Row101</t>
  </si>
  <si>
    <t>m.nCol8Row020 + m.nCol8Row021</t>
  </si>
  <si>
    <t>m.nCol4Row230Spr</t>
  </si>
  <si>
    <t>m.nCol4Row206</t>
  </si>
  <si>
    <t>m.nCol7Row101</t>
  </si>
  <si>
    <t>Столбец3Строка050_</t>
  </si>
  <si>
    <t>забалан-</t>
  </si>
  <si>
    <t>Расходы будущих периодов</t>
  </si>
  <si>
    <t>ОКЕИ</t>
  </si>
  <si>
    <t>m.nCol6Row080Spr</t>
  </si>
  <si>
    <t>m.nCol8Row010Spr</t>
  </si>
  <si>
    <t>Столбец5Строка260_</t>
  </si>
  <si>
    <t>КонПер</t>
  </si>
  <si>
    <t>Файл</t>
  </si>
  <si>
    <t>подписная часть</t>
  </si>
  <si>
    <t>m.nCol5Row260Spr</t>
  </si>
  <si>
    <t>m.nCol4Row120Spr</t>
  </si>
  <si>
    <t>m.nCol5Row206</t>
  </si>
  <si>
    <t xml:space="preserve">  банковская гарантия</t>
  </si>
  <si>
    <t>КасУчр</t>
  </si>
  <si>
    <t>РуководСпр1</t>
  </si>
  <si>
    <t>m.nCol8Row300Spr</t>
  </si>
  <si>
    <t>m.nCol9Row171Spr</t>
  </si>
  <si>
    <t>m.nCol9Row040Spr</t>
  </si>
  <si>
    <t>m.nCol3Row400</t>
  </si>
  <si>
    <t>Дата</t>
  </si>
  <si>
    <t>МатЗапас</t>
  </si>
  <si>
    <t>Код вида экономической деятельности по классификатору ОКВЭД</t>
  </si>
  <si>
    <t>m.nCol6Row090Spr</t>
  </si>
  <si>
    <t>280</t>
  </si>
  <si>
    <t>ГНИ4_Н_Итого200</t>
  </si>
  <si>
    <t>m.nCol4Row220Spr</t>
  </si>
  <si>
    <t>m.nCol8Row172Spr</t>
  </si>
  <si>
    <t>m.nCol5Row160Spr</t>
  </si>
  <si>
    <t>m.nCol7Row400</t>
  </si>
  <si>
    <t>241</t>
  </si>
  <si>
    <t>206</t>
  </si>
  <si>
    <t>m.nCol8Row310Spr</t>
  </si>
  <si>
    <t>m.nCol4Row173Spr</t>
  </si>
  <si>
    <t>m.nCol9Row050Spr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</si>
  <si>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</si>
  <si>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</si>
  <si>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</si>
  <si>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</si>
  <si>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</si>
  <si>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Иное обеспечение</t>
  </si>
  <si>
    <t>строка 280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</si>
  <si>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</si>
  <si>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</si>
  <si>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</si>
  <si>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</si>
  <si>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</si>
  <si>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</si>
  <si>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</si>
  <si>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</si>
  <si>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Материальные ценности, принятые на хранение</t>
  </si>
  <si>
    <t>m.nCol9Row240Spr</t>
  </si>
  <si>
    <t>m.nCol8Row100Spr</t>
  </si>
  <si>
    <t>m.nCol4Row400</t>
  </si>
  <si>
    <t>183</t>
  </si>
  <si>
    <t>101</t>
  </si>
  <si>
    <t xml:space="preserve">Глава по БК </t>
  </si>
  <si>
    <t>ИСТ=&lt;c name="МФИСТ"/&gt;</t>
  </si>
  <si>
    <t>m.nCol4Row320Spr</t>
  </si>
  <si>
    <t>m.nCol5Row060Spr</t>
  </si>
  <si>
    <t>Formprint.Sum_Col8</t>
  </si>
  <si>
    <t>Formprint.Sum_Col4</t>
  </si>
  <si>
    <t>105</t>
  </si>
  <si>
    <t xml:space="preserve">ОКВЭД </t>
  </si>
  <si>
    <t>Серова</t>
  </si>
  <si>
    <t>m.nCol6Row280Spr</t>
  </si>
  <si>
    <t>m.nCol8Row210Spr</t>
  </si>
  <si>
    <t>m.nCol9Row150Spr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</si>
  <si>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</si>
  <si>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</si>
  <si>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</si>
  <si>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</si>
  <si>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</si>
  <si>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</si>
  <si>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Столбец5Строка471_</t>
  </si>
  <si>
    <t>Столбец3Строка271_</t>
  </si>
  <si>
    <t>m.nCol3Row206</t>
  </si>
  <si>
    <t>Подписант</t>
  </si>
  <si>
    <t>ГНИ4_Отчество3</t>
  </si>
  <si>
    <t>m.nCol6Row220Spr</t>
  </si>
  <si>
    <t>Столбец4Строка102Спр1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</si>
  <si>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</si>
  <si>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</si>
  <si>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</si>
  <si>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</si>
  <si>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</si>
  <si>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</si>
  <si>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Денежные средства учреждения в кредитной организации в иностранной валюте</t>
  </si>
  <si>
    <t>1</t>
  </si>
  <si>
    <t>ОКТМО</t>
  </si>
  <si>
    <t>Столбец8Строка102Спр1</t>
  </si>
  <si>
    <t>m.nCol4Row090Spr</t>
  </si>
  <si>
    <t>m.nCol8Row510</t>
  </si>
  <si>
    <t>Руководитель                   ______________________</t>
  </si>
  <si>
    <t>01</t>
  </si>
  <si>
    <t>471</t>
  </si>
  <si>
    <t xml:space="preserve">  долгосрочная</t>
  </si>
  <si>
    <t>080</t>
  </si>
  <si>
    <t>Основные средства (остаточная стоимость)</t>
  </si>
  <si>
    <t>Столбец4Строка260Спр1</t>
  </si>
  <si>
    <t>m.nCol6Row130Spr</t>
  </si>
  <si>
    <t>строка 080</t>
  </si>
  <si>
    <t>Столбец5Строка40Спр1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</si>
  <si>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</si>
  <si>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</si>
  <si>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</si>
  <si>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</si>
  <si>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</si>
  <si>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</si>
  <si>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НомКорр</t>
  </si>
  <si>
    <t>FormPrint.Sum_Col6</t>
  </si>
  <si>
    <t>Столбец8Строка260Спр1</t>
  </si>
  <si>
    <t>m.nCol6Row173Spr</t>
  </si>
  <si>
    <t>m.nCol9Row510</t>
  </si>
  <si>
    <t>Спецоборудование для выполнения научно-исследовательских работ по договорам с заказчиками</t>
  </si>
  <si>
    <t>&lt;tbl &gt;</t>
  </si>
  <si>
    <t>m.nCol6Row320Spr</t>
  </si>
  <si>
    <t>m.nCol9Row104Spr</t>
  </si>
  <si>
    <t>РасчУчред</t>
  </si>
  <si>
    <t>Материальные запасы</t>
  </si>
  <si>
    <t>383</t>
  </si>
  <si>
    <t>m.nCol9Row182Spr</t>
  </si>
  <si>
    <t>m.nCol8Row260</t>
  </si>
  <si>
    <t>Серова Е.Г.</t>
  </si>
  <si>
    <t>НагрПриз</t>
  </si>
  <si>
    <t>&lt;btn page="Выгрузка в ГНИ 4" coord="(450, 90, 100, 25)"/&gt;</t>
  </si>
  <si>
    <t>Столбец4Строка270Спр1</t>
  </si>
  <si>
    <t>Столбец6_20</t>
  </si>
  <si>
    <t>m.nCol5Row183Spr</t>
  </si>
  <si>
    <t>Столбец8Строка160Спр1</t>
  </si>
  <si>
    <t>m.nCol6Row101Spr</t>
  </si>
  <si>
    <t>Столбец5Строка50Спр1</t>
  </si>
  <si>
    <t>m.nCol6Row030Spr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</si>
  <si>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</si>
  <si>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</si>
  <si>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</si>
  <si>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</si>
  <si>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m.nCol4Row280Spr</t>
  </si>
  <si>
    <t>Столбец8Строка270Спр1</t>
  </si>
  <si>
    <t>Столбец4Строка160Спр1</t>
  </si>
  <si>
    <t>m.nCol5Row105Spr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</si>
  <si>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</si>
  <si>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</si>
  <si>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</si>
  <si>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</si>
  <si>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</si>
  <si>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</si>
  <si>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</si>
  <si>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m.nCol7Row432</t>
  </si>
  <si>
    <t>This.__getOrgName(__p_OrgRN)</t>
  </si>
  <si>
    <t>АмортОС</t>
  </si>
  <si>
    <t>m.nCol6Row330Spr</t>
  </si>
  <si>
    <t>Столбец4Строка240Спр1</t>
  </si>
  <si>
    <t>Столбец8Строка150Спр1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</si>
  <si>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</si>
  <si>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</si>
  <si>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</si>
  <si>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</si>
  <si>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</si>
  <si>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</si>
  <si>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ПостДССчетУчр</t>
  </si>
  <si>
    <t>ГНИ4_Конец200</t>
  </si>
  <si>
    <t>m.nCol4Row290Spr</t>
  </si>
  <si>
    <t>строка 230</t>
  </si>
  <si>
    <t>П А С С И В</t>
  </si>
  <si>
    <t>Поручительство</t>
  </si>
  <si>
    <t>КНД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</si>
  <si>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</si>
  <si>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</si>
  <si>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</si>
  <si>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</si>
  <si>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</si>
  <si>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ВерсПрог</t>
  </si>
  <si>
    <t>ГНИ4_ВерсПрог</t>
  </si>
  <si>
    <t>Столбец8Строка250Спр1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</si>
  <si>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</si>
  <si>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</si>
  <si>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</si>
  <si>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</si>
  <si>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</si>
  <si>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</si>
  <si>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</si>
  <si>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</si>
  <si>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Форма 0503730  с.6</t>
  </si>
  <si>
    <t>Код по ОКТМО</t>
  </si>
  <si>
    <t>Столбец4Строка250Спр1</t>
  </si>
  <si>
    <t>m.nCol6Row230Spr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</si>
  <si>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</si>
  <si>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</si>
  <si>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</si>
  <si>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</si>
  <si>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</si>
  <si>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</si>
  <si>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</si>
  <si>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</si>
  <si>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</si>
  <si>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Форма 0503730  с.2</t>
  </si>
  <si>
    <t>Столбец4Строка171Спр1</t>
  </si>
  <si>
    <t>m.nCol5Row471</t>
  </si>
  <si>
    <t>m.nCol5Row080</t>
  </si>
  <si>
    <t>This.__GetOrgAcc(__p_OrgRN, 2)</t>
  </si>
  <si>
    <t>на 1 января 2023 г.</t>
  </si>
  <si>
    <t>ВнутрВедРасч</t>
  </si>
  <si>
    <t>Денежные средства учреждения в кассе учреждения</t>
  </si>
  <si>
    <t>670101001</t>
  </si>
  <si>
    <t>Столбец8Строка171Спр1</t>
  </si>
  <si>
    <t>m.nCol6Row120Spr</t>
  </si>
  <si>
    <t>Столбец5_4</t>
  </si>
  <si>
    <t>m.nCol5Row432</t>
  </si>
  <si>
    <t>ОКПО_</t>
  </si>
  <si>
    <t>Номер забалансового счета</t>
  </si>
  <si>
    <t>Столбец8Строка330Спр1</t>
  </si>
  <si>
    <t>m.nCol6Row310Spr</t>
  </si>
  <si>
    <t>m.nCol4Row510</t>
  </si>
  <si>
    <t>12</t>
  </si>
  <si>
    <t>Материальные ценности, оплаченные по централизованному снабжению</t>
  </si>
  <si>
    <t>ДолгНеКред</t>
  </si>
  <si>
    <t>Столбец4Строка330Спр1</t>
  </si>
  <si>
    <t>SpecYear200</t>
  </si>
  <si>
    <t>m.nCol7Row260</t>
  </si>
  <si>
    <t>m.nCol4Row120</t>
  </si>
  <si>
    <t>16</t>
  </si>
  <si>
    <t>Итого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</si>
  <si>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</si>
  <si>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</si>
  <si>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</si>
  <si>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</si>
  <si>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</si>
  <si>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</si>
  <si>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</si>
  <si>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</si>
  <si>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</si>
  <si>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m.nCol6Row172Spr</t>
  </si>
  <si>
    <t>Столбец8Строка120Спр1</t>
  </si>
  <si>
    <t>Столбец5Строка10Спр1</t>
  </si>
  <si>
    <t>Столбец3Строка260_</t>
  </si>
  <si>
    <t>m.nCol5Row120</t>
  </si>
  <si>
    <t>Резервы предстоящих расходов</t>
  </si>
  <si>
    <t>Вложения в финансовые активы</t>
  </si>
  <si>
    <t>Версия формата</t>
  </si>
  <si>
    <t>Столбец8Строка320Спр1</t>
  </si>
  <si>
    <t>m.nCol8Row280Spr</t>
  </si>
  <si>
    <t>m.nCol6Row210Spr</t>
  </si>
  <si>
    <t>m.nCol9Row105Spr</t>
  </si>
  <si>
    <t>Столбец4Строка101Спр1</t>
  </si>
  <si>
    <t>m.nCol4Row260</t>
  </si>
  <si>
    <t>m.nCol7Row120</t>
  </si>
  <si>
    <t>РасчКДолгОбяз</t>
  </si>
  <si>
    <t>Столбец4Строка320Спр1</t>
  </si>
  <si>
    <t>m.nCol9Row183Spr</t>
  </si>
  <si>
    <t>Столбец8Строка101Спр1</t>
  </si>
  <si>
    <t>m.nCol7Row510</t>
  </si>
  <si>
    <t>II. Финансовые активы</t>
  </si>
  <si>
    <t>Доходы</t>
  </si>
  <si>
    <t>Столбец8Строка220Спр1</t>
  </si>
  <si>
    <t>m.nCol5Row182Spr</t>
  </si>
  <si>
    <t>Столбец8Строка173Спр1</t>
  </si>
  <si>
    <t>Столбец4Строка130Спр1</t>
  </si>
  <si>
    <t>m.nCol6Row100Spr</t>
  </si>
  <si>
    <t>КодСтроки_4</t>
  </si>
  <si>
    <t>Столбец8Строка401_</t>
  </si>
  <si>
    <t>m.nCol5Row260</t>
  </si>
  <si>
    <t xml:space="preserve">  (подпись)</t>
  </si>
  <si>
    <t xml:space="preserve">  &lt;area nameLT="Начало4" nameRB="Конец4"&gt;</t>
  </si>
  <si>
    <t>Финансовые активы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</si>
  <si>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</si>
  <si>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</si>
  <si>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</si>
  <si>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</si>
  <si>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</si>
  <si>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Столбец4Строка210Спр1</t>
  </si>
  <si>
    <t>m.nCol4Row181Spr</t>
  </si>
  <si>
    <t>Столбец8Строка100Спр1</t>
  </si>
  <si>
    <t>Столбец5Строка30Спр1</t>
  </si>
  <si>
    <t>Столбец3Строка432_</t>
  </si>
  <si>
    <t>m.nCol8Row290Spr</t>
  </si>
  <si>
    <t>Столбец8Строка210Спр1</t>
  </si>
  <si>
    <t>m.nCol6Row200Spr</t>
  </si>
  <si>
    <t>Столбец4Строка100Спр1</t>
  </si>
  <si>
    <t>Столбец3Строка471_</t>
  </si>
  <si>
    <t>Столбец5Строка271_</t>
  </si>
  <si>
    <t>Поступления денежных средств, всего</t>
  </si>
  <si>
    <t>260</t>
  </si>
  <si>
    <t>Обязательства, итого</t>
  </si>
  <si>
    <t>БалансОС</t>
  </si>
  <si>
    <t>СвНП</t>
  </si>
  <si>
    <t>Столбец4Строка310Спр1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</si>
  <si>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</si>
  <si>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</si>
  <si>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</si>
  <si>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</si>
  <si>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</si>
  <si>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Номер корректировки</t>
  </si>
  <si>
    <t>Столбец8Строка310Спр1</t>
  </si>
  <si>
    <t>Столбец8Строка172Спр1</t>
  </si>
  <si>
    <t>m.nCol3Row510</t>
  </si>
  <si>
    <t>Файл обмена</t>
  </si>
  <si>
    <t>SpecYearGni040</t>
  </si>
  <si>
    <t>Столбец4Строка200Спр1</t>
  </si>
  <si>
    <t>Столбец5Строка20Спр1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</si>
  <si>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</si>
  <si>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</si>
  <si>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</si>
  <si>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</si>
  <si>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</si>
  <si>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</si>
  <si>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m.nCol6Row300Spr</t>
  </si>
  <si>
    <t>Столбец8Строка200Спр1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</si>
  <si>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</si>
  <si>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</si>
  <si>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</si>
  <si>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</si>
  <si>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</si>
  <si>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</si>
  <si>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</si>
  <si>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</si>
  <si>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</si>
  <si>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</si>
  <si>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m.nCol9Row432</t>
  </si>
  <si>
    <t>Итого по разделу III</t>
  </si>
  <si>
    <t>D:\рабочая\ОТЧЕТЫ ЗА 2022 ДЛЯ басгоф\шк 2\330Y01.txt</t>
  </si>
  <si>
    <t>НаимПок</t>
  </si>
  <si>
    <t>Столбец8Строка300Спр1</t>
  </si>
  <si>
    <t>строка 120</t>
  </si>
  <si>
    <t>m.nCol8Row080Spr</t>
  </si>
  <si>
    <t>Столбец9_4</t>
  </si>
  <si>
    <t>m.nCol6Row010Spr</t>
  </si>
  <si>
    <t>m.nCol9Row471</t>
  </si>
  <si>
    <t>m.nCol3Row260</t>
  </si>
  <si>
    <t>m.nCol9Row080</t>
  </si>
  <si>
    <t>&lt;textout version="1.0" caption="Выгрузка Минфин"/&gt;</t>
  </si>
  <si>
    <t>Признак лица, подписавшего документ (1 - руководитель, 2 – уполномоченный представитель)</t>
  </si>
  <si>
    <t>m.nCol6Row171Spr</t>
  </si>
  <si>
    <t>m.nCol6Row040Spr</t>
  </si>
  <si>
    <t>m.nCol7Row251</t>
  </si>
  <si>
    <t>Столбец3Строка160_</t>
  </si>
  <si>
    <t>27</t>
  </si>
  <si>
    <t>410</t>
  </si>
  <si>
    <t>Уменьшение стоимости основных средств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</si>
  <si>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</si>
  <si>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</si>
  <si>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</si>
  <si>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</si>
  <si>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</si>
  <si>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</si>
  <si>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m.nCol9Row080Spr</t>
  </si>
  <si>
    <t>Столбец8_4</t>
  </si>
  <si>
    <t>строка 020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</si>
  <si>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</si>
  <si>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</si>
  <si>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Источники финансирования дефицита средств учреждения</t>
  </si>
  <si>
    <t>Отчетный период</t>
  </si>
  <si>
    <t>Расходы будущих периодов (040150000)</t>
  </si>
  <si>
    <t>&lt;textout version="1.0" caption="Выгрузка в ГНИ 4"/&gt;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</si>
  <si>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</si>
  <si>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</si>
  <si>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</si>
  <si>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</si>
  <si>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</si>
  <si>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</si>
  <si>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</si>
  <si>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МатЦенОплЦС</t>
  </si>
  <si>
    <t>СпрИмущОбЗС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</si>
  <si>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</si>
  <si>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</si>
  <si>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</si>
  <si>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</si>
  <si>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</si>
  <si>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В том числе вписываемые показатели по задолженности  (списанной задолженности) неплатежеспособных дебиторов</t>
  </si>
  <si>
    <t>ГНИ4_НаимПок040</t>
  </si>
  <si>
    <t>m.nCol6Row250Spr</t>
  </si>
  <si>
    <t>Столбец8Строка183Спр1</t>
  </si>
  <si>
    <t>Столбец4Строка105Спр1</t>
  </si>
  <si>
    <t>m.nCol3Row410</t>
  </si>
  <si>
    <t>m.nCol5Row290</t>
  </si>
  <si>
    <t>m.nCol9Row201</t>
  </si>
  <si>
    <t>ИстФинДефСр</t>
  </si>
  <si>
    <t>Столбец4Строка183Спр1</t>
  </si>
  <si>
    <t>Столбец8Строка105Спр1</t>
  </si>
  <si>
    <t>m.nCol5Row251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</si>
  <si>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</si>
  <si>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</si>
  <si>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</si>
  <si>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</si>
  <si>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Кириллова</t>
  </si>
  <si>
    <t>NO_BOUCHR1_0000_0000_6701004149670101001_20230313_1</t>
  </si>
  <si>
    <t>m.nCol8Row183Spr</t>
  </si>
  <si>
    <t>m.nCol7Row410</t>
  </si>
  <si>
    <t>m.nCol5Row280 + m.nCol5Row282</t>
  </si>
  <si>
    <t>251</t>
  </si>
  <si>
    <t>Банковская гарантия</t>
  </si>
  <si>
    <t>ИННЮЛ</t>
  </si>
  <si>
    <t>ГНИ4_Имя4</t>
  </si>
  <si>
    <t>m.nCol9Row280Spr</t>
  </si>
  <si>
    <t>m.nCol6Row150Spr</t>
  </si>
  <si>
    <t>m.nCol8Row105Spr</t>
  </si>
  <si>
    <t>SpecYear040</t>
  </si>
  <si>
    <t>DToC2000(m.dDateEnd)</t>
  </si>
  <si>
    <t>290</t>
  </si>
  <si>
    <t>Денежные средства учреждения (020100000)</t>
  </si>
  <si>
    <t>МатЦенЛичн</t>
  </si>
  <si>
    <t>строка 290</t>
  </si>
  <si>
    <t>Столбец4Строка182Спр1</t>
  </si>
  <si>
    <t>Столбец8Строка104Спр1</t>
  </si>
  <si>
    <t>m.nCol4Row104Spr</t>
  </si>
  <si>
    <t>Столбец3Строка207_</t>
  </si>
  <si>
    <t>Столбец8Строка021_</t>
  </si>
  <si>
    <t>В том числе вписываемые показатели по задолженности (списанной задолженности), не востребованной кредиторами</t>
  </si>
  <si>
    <t>m.nCol6Row240Spr</t>
  </si>
  <si>
    <t>Столбец8Строка182Спр1</t>
  </si>
  <si>
    <t>m.nCol4Row182Spr</t>
  </si>
  <si>
    <t>Столбец4Строка104Спр1</t>
  </si>
  <si>
    <t>Столбец8Строка411_</t>
  </si>
  <si>
    <t>____________________</t>
  </si>
  <si>
    <t>Непроизведенные активы (010300000)** (остаточная стоимость)</t>
  </si>
  <si>
    <t>ТБ=03</t>
  </si>
  <si>
    <t>ВИД=3</t>
  </si>
  <si>
    <t>m.nCol6Row050Spr</t>
  </si>
  <si>
    <t>m.nCol4Row410</t>
  </si>
  <si>
    <t>m.nCol8Row070</t>
  </si>
  <si>
    <t>ПериодИзд</t>
  </si>
  <si>
    <t>Пассив</t>
  </si>
  <si>
    <t>ДебДолгВыпл</t>
  </si>
  <si>
    <t>13.03.2023</t>
  </si>
  <si>
    <t>AllTrim(FormPrint.NAME_SACC)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</si>
  <si>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</si>
  <si>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</si>
  <si>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</si>
  <si>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</si>
  <si>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</si>
  <si>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</si>
  <si>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</si>
  <si>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 xml:space="preserve">                    (должность)</t>
  </si>
  <si>
    <t>Имущество, переданное в безвозмездное пользование</t>
  </si>
  <si>
    <t>m.nCol9Row090Spr</t>
  </si>
  <si>
    <t>AllTrim(Formprint.NAME_SACC)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</si>
  <si>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</si>
  <si>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</si>
  <si>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</si>
  <si>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</si>
  <si>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</si>
  <si>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</si>
  <si>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</si>
  <si>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</si>
  <si>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</si>
  <si>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</si>
  <si>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</si>
  <si>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</si>
  <si>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</si>
  <si>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ГОСУДАРСТВЕННОГО (МУНИЦИПАЛЬНОГО) УЧРЕЖДЕНИЯ</t>
  </si>
  <si>
    <t>#$</t>
  </si>
  <si>
    <t>Наименование учреждения</t>
  </si>
  <si>
    <t>34</t>
  </si>
  <si>
    <t>m.nCol5Row080Spr</t>
  </si>
  <si>
    <t>Столбец4Строка290_</t>
  </si>
  <si>
    <t>Столбец5Строка250_</t>
  </si>
  <si>
    <t>Столбец7Строка050_</t>
  </si>
  <si>
    <t>38</t>
  </si>
  <si>
    <t>070</t>
  </si>
  <si>
    <t xml:space="preserve">  &lt;area nameLT="СправкаНачало6" nameRB="СправкаКонец6" exclCols ="2"/&gt;</t>
  </si>
  <si>
    <t>Номер контактного телефона</t>
  </si>
  <si>
    <t>ГНИ4_Конец040</t>
  </si>
  <si>
    <t>Столбец4Строка290Спр1</t>
  </si>
  <si>
    <t>m.nCol6Row260Spr</t>
  </si>
  <si>
    <t>строка 070</t>
  </si>
  <si>
    <t>Столбец4_4</t>
  </si>
  <si>
    <t>Внутриведомственные расчеты</t>
  </si>
  <si>
    <t>Столбец8Строка290Спр1</t>
  </si>
  <si>
    <t>ОРГАНИЗАЦИЯ_</t>
  </si>
  <si>
    <t>AllTrim(m.cIspTel)</t>
  </si>
  <si>
    <t>РДТ=&lt;c name="МФДатаПо"/&gt;</t>
  </si>
  <si>
    <t>ДолгНД</t>
  </si>
  <si>
    <t>m.nCol6Row070Spr</t>
  </si>
  <si>
    <t>Столбец10_4</t>
  </si>
  <si>
    <t>Столбец4Строка261_</t>
  </si>
  <si>
    <t>m.nCol8Row251</t>
  </si>
  <si>
    <t xml:space="preserve">            (подпись)   </t>
  </si>
  <si>
    <t>330</t>
  </si>
  <si>
    <t>66603101</t>
  </si>
  <si>
    <t>Столбец5_20</t>
  </si>
  <si>
    <t>m.nCol6Row102Spr</t>
  </si>
  <si>
    <t>m.nCol8Row290</t>
  </si>
  <si>
    <t>m.nCol4Row201</t>
  </si>
  <si>
    <t xml:space="preserve">  задаток</t>
  </si>
  <si>
    <t>700</t>
  </si>
  <si>
    <t>Вложения в нефинансовые активы</t>
  </si>
  <si>
    <t>НеПроизвАкт</t>
  </si>
  <si>
    <t>Столбец4Строка280Спр1</t>
  </si>
  <si>
    <t>m.nCol9Row181Spr</t>
  </si>
  <si>
    <t>m.nCol9Row251</t>
  </si>
  <si>
    <t xml:space="preserve">Дата </t>
  </si>
  <si>
    <t>КОДФ=330</t>
  </si>
  <si>
    <t>строка 330</t>
  </si>
  <si>
    <t>m.nCol5Row290Spr</t>
  </si>
  <si>
    <t>Столбец8Строка280Спр1</t>
  </si>
  <si>
    <t>m.nCol9Row290</t>
  </si>
  <si>
    <t>m.nCol5Row201</t>
  </si>
  <si>
    <t>m.nCol3Row070</t>
  </si>
  <si>
    <t>МФГлБухгалтер</t>
  </si>
  <si>
    <t>m.nCol8Row182Spr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</si>
  <si>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</si>
  <si>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</si>
  <si>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</si>
  <si>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</si>
  <si>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</si>
  <si>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</si>
  <si>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</si>
  <si>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</si>
  <si>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</si>
  <si>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</si>
  <si>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</si>
  <si>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</si>
  <si>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</si>
  <si>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</si>
  <si>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</si>
  <si>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</si>
  <si>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Столбец9Строка021_</t>
  </si>
  <si>
    <t>ГНИ4_СвПред</t>
  </si>
  <si>
    <t>Left(AllTrim(This.Seek_TableFields("Person", "RN", "Person.FirstName", __p_BossRN)), 60)</t>
  </si>
  <si>
    <t>m.nCol4Row183Spr</t>
  </si>
  <si>
    <t>Столбец9Строка411_</t>
  </si>
  <si>
    <t>На начало года</t>
  </si>
  <si>
    <t>ГлБухСпр1</t>
  </si>
  <si>
    <t>m.nCol5Row090Spr</t>
  </si>
  <si>
    <t>m.nCol8Row410</t>
  </si>
  <si>
    <t>m.nCol4Row070</t>
  </si>
  <si>
    <t>180</t>
  </si>
  <si>
    <t>102</t>
  </si>
  <si>
    <t>Периодичность: годовая</t>
  </si>
  <si>
    <t>m.nCol6Row160Spr</t>
  </si>
  <si>
    <t>Столбец5Строка80Спр1</t>
  </si>
  <si>
    <t>0503730</t>
  </si>
  <si>
    <t>Долгосрочные</t>
  </si>
  <si>
    <t>Отчество</t>
  </si>
  <si>
    <t>Столбец4Строка181Спр1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</si>
  <si>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</si>
  <si>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</si>
  <si>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</si>
  <si>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</si>
  <si>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</si>
  <si>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</si>
  <si>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</si>
  <si>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</si>
  <si>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УмСтОС</t>
  </si>
  <si>
    <t>m.nCol6Row270Spr</t>
  </si>
  <si>
    <t>Столбец8Строка181Спр1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</si>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</sst>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_-* #,##0&quot;р.&quot;_-;\-* #,##0&quot;р.&quot;_-;_-* &quot;-&quot;&quot;р.&quot;_-;_-@_-"/>
    <numFmt numFmtId="200" formatCode="_-* #,##0.00&quot;р.&quot;_-;\-* #,##0.00&quot;р.&quot;_-;_-* &quot;-&quot;??&quot;р.&quot;_-;_-@_-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5"/>
      <color indexed="12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sz val="11"/>
      <color indexed="12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7"/>
      <color indexed="12"/>
      <name val="Arial Cyr"/>
      <family val="0"/>
    </font>
    <font>
      <sz val="6"/>
      <color indexed="12"/>
      <name val="Arial Cyr"/>
      <family val="0"/>
    </font>
    <font>
      <b/>
      <sz val="12"/>
      <color indexed="10"/>
      <name val="Arial Cyr"/>
      <family val="0"/>
    </font>
    <font>
      <b/>
      <sz val="13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5" fillId="34" borderId="0" applyNumberFormat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2" fillId="37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19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 vertical="top"/>
    </xf>
    <xf numFmtId="198" fontId="1" fillId="0" borderId="27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8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 vertical="top"/>
    </xf>
    <xf numFmtId="198" fontId="1" fillId="0" borderId="12" xfId="0" applyNumberFormat="1" applyFont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8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0" xfId="0" applyNumberFormat="1" applyFont="1" applyBorder="1" applyAlignment="1">
      <alignment horizontal="center"/>
    </xf>
    <xf numFmtId="198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38" borderId="0" xfId="0" applyFont="1" applyFill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wrapText="1"/>
    </xf>
    <xf numFmtId="0" fontId="0" fillId="39" borderId="0" xfId="0" applyFill="1" applyAlignment="1">
      <alignment/>
    </xf>
    <xf numFmtId="0" fontId="7" fillId="0" borderId="0" xfId="0" applyFont="1" applyAlignment="1">
      <alignment/>
    </xf>
    <xf numFmtId="198" fontId="1" fillId="0" borderId="32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198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198" fontId="1" fillId="0" borderId="36" xfId="0" applyNumberFormat="1" applyFont="1" applyFill="1" applyBorder="1" applyAlignment="1" applyProtection="1">
      <alignment horizontal="center"/>
      <protection/>
    </xf>
    <xf numFmtId="198" fontId="1" fillId="0" borderId="37" xfId="0" applyNumberFormat="1" applyFont="1" applyFill="1" applyBorder="1" applyAlignment="1" applyProtection="1">
      <alignment horizontal="center"/>
      <protection/>
    </xf>
    <xf numFmtId="198" fontId="1" fillId="0" borderId="38" xfId="0" applyNumberFormat="1" applyFont="1" applyFill="1" applyBorder="1" applyAlignment="1" applyProtection="1">
      <alignment horizontal="center"/>
      <protection/>
    </xf>
    <xf numFmtId="198" fontId="3" fillId="0" borderId="39" xfId="0" applyNumberFormat="1" applyFont="1" applyFill="1" applyBorder="1" applyAlignment="1" applyProtection="1">
      <alignment horizontal="center"/>
      <protection/>
    </xf>
    <xf numFmtId="198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98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198" fontId="1" fillId="0" borderId="42" xfId="0" applyNumberFormat="1" applyFont="1" applyFill="1" applyBorder="1" applyAlignment="1" applyProtection="1">
      <alignment horizontal="center"/>
      <protection/>
    </xf>
    <xf numFmtId="198" fontId="1" fillId="0" borderId="10" xfId="0" applyNumberFormat="1" applyFont="1" applyFill="1" applyBorder="1" applyAlignment="1" applyProtection="1">
      <alignment horizontal="center"/>
      <protection/>
    </xf>
    <xf numFmtId="198" fontId="1" fillId="0" borderId="21" xfId="0" applyNumberFormat="1" applyFont="1" applyFill="1" applyBorder="1" applyAlignment="1" applyProtection="1">
      <alignment horizontal="center"/>
      <protection/>
    </xf>
    <xf numFmtId="198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198" fontId="1" fillId="0" borderId="45" xfId="0" applyNumberFormat="1" applyFont="1" applyFill="1" applyBorder="1" applyAlignment="1" applyProtection="1">
      <alignment horizontal="center"/>
      <protection/>
    </xf>
    <xf numFmtId="198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98" fontId="1" fillId="0" borderId="25" xfId="0" applyNumberFormat="1" applyFont="1" applyFill="1" applyBorder="1" applyAlignment="1" applyProtection="1">
      <alignment horizontal="center"/>
      <protection/>
    </xf>
    <xf numFmtId="198" fontId="1" fillId="0" borderId="26" xfId="0" applyNumberFormat="1" applyFont="1" applyFill="1" applyBorder="1" applyAlignment="1" applyProtection="1">
      <alignment horizontal="center"/>
      <protection/>
    </xf>
    <xf numFmtId="198" fontId="1" fillId="0" borderId="4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198" fontId="1" fillId="0" borderId="57" xfId="0" applyNumberFormat="1" applyFont="1" applyBorder="1" applyAlignment="1">
      <alignment horizontal="center" vertical="top"/>
    </xf>
    <xf numFmtId="198" fontId="1" fillId="0" borderId="16" xfId="0" applyNumberFormat="1" applyFont="1" applyFill="1" applyBorder="1" applyAlignment="1" applyProtection="1">
      <alignment horizontal="center"/>
      <protection/>
    </xf>
    <xf numFmtId="198" fontId="1" fillId="0" borderId="58" xfId="0" applyNumberFormat="1" applyFont="1" applyFill="1" applyBorder="1" applyAlignment="1" applyProtection="1">
      <alignment horizontal="center"/>
      <protection/>
    </xf>
    <xf numFmtId="198" fontId="1" fillId="0" borderId="12" xfId="0" applyNumberFormat="1" applyFont="1" applyFill="1" applyBorder="1" applyAlignment="1" applyProtection="1">
      <alignment horizontal="center"/>
      <protection/>
    </xf>
    <xf numFmtId="198" fontId="1" fillId="0" borderId="33" xfId="0" applyNumberFormat="1" applyFont="1" applyFill="1" applyBorder="1" applyAlignment="1" applyProtection="1">
      <alignment horizontal="center"/>
      <protection/>
    </xf>
    <xf numFmtId="198" fontId="1" fillId="0" borderId="29" xfId="0" applyNumberFormat="1" applyFont="1" applyFill="1" applyBorder="1" applyAlignment="1" applyProtection="1">
      <alignment horizontal="center"/>
      <protection/>
    </xf>
    <xf numFmtId="198" fontId="1" fillId="0" borderId="31" xfId="0" applyNumberFormat="1" applyFont="1" applyFill="1" applyBorder="1" applyAlignment="1" applyProtection="1">
      <alignment horizontal="center"/>
      <protection/>
    </xf>
    <xf numFmtId="198" fontId="1" fillId="0" borderId="27" xfId="0" applyNumberFormat="1" applyFont="1" applyFill="1" applyBorder="1" applyAlignment="1" applyProtection="1">
      <alignment horizontal="center"/>
      <protection/>
    </xf>
    <xf numFmtId="198" fontId="1" fillId="0" borderId="13" xfId="0" applyNumberFormat="1" applyFont="1" applyFill="1" applyBorder="1" applyAlignment="1" applyProtection="1">
      <alignment horizontal="center"/>
      <protection/>
    </xf>
    <xf numFmtId="198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198" fontId="1" fillId="0" borderId="6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198" fontId="1" fillId="0" borderId="28" xfId="0" applyNumberFormat="1" applyFont="1" applyFill="1" applyBorder="1" applyAlignment="1" applyProtection="1">
      <alignment horizontal="center"/>
      <protection/>
    </xf>
    <xf numFmtId="198" fontId="1" fillId="0" borderId="24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198" fontId="3" fillId="0" borderId="62" xfId="0" applyNumberFormat="1" applyFont="1" applyFill="1" applyBorder="1" applyAlignment="1" applyProtection="1">
      <alignment horizontal="center"/>
      <protection/>
    </xf>
    <xf numFmtId="198" fontId="3" fillId="0" borderId="63" xfId="0" applyNumberFormat="1" applyFont="1" applyFill="1" applyBorder="1" applyAlignment="1" applyProtection="1">
      <alignment horizontal="center"/>
      <protection/>
    </xf>
    <xf numFmtId="198" fontId="3" fillId="0" borderId="64" xfId="0" applyNumberFormat="1" applyFont="1" applyFill="1" applyBorder="1" applyAlignment="1" applyProtection="1">
      <alignment horizontal="center"/>
      <protection/>
    </xf>
    <xf numFmtId="198" fontId="3" fillId="0" borderId="65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6" xfId="0" applyNumberFormat="1" applyFont="1" applyFill="1" applyBorder="1" applyAlignment="1" applyProtection="1">
      <alignment horizontal="center"/>
      <protection/>
    </xf>
    <xf numFmtId="198" fontId="1" fillId="0" borderId="6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1" fillId="0" borderId="68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11" fillId="0" borderId="52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8" fontId="1" fillId="0" borderId="11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4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7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8" fontId="1" fillId="0" borderId="27" xfId="0" applyNumberFormat="1" applyFont="1" applyFill="1" applyBorder="1" applyAlignment="1" applyProtection="1">
      <alignment horizontal="center" vertical="top"/>
      <protection/>
    </xf>
    <xf numFmtId="198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8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5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1" xfId="0" applyFont="1" applyBorder="1" applyAlignment="1">
      <alignment horizontal="center" vertical="center"/>
    </xf>
    <xf numFmtId="198" fontId="1" fillId="0" borderId="32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left" wrapText="1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98" fontId="1" fillId="0" borderId="0" xfId="0" applyNumberFormat="1" applyFont="1" applyFill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198" fontId="1" fillId="0" borderId="2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49" fontId="13" fillId="0" borderId="0" xfId="0" applyNumberFormat="1" applyFont="1" applyFill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49" fontId="1" fillId="0" borderId="72" xfId="0" applyNumberFormat="1" applyFont="1" applyFill="1" applyBorder="1" applyAlignment="1" applyProtection="1">
      <alignment horizontal="center"/>
      <protection/>
    </xf>
    <xf numFmtId="0" fontId="1" fillId="0" borderId="54" xfId="0" applyNumberFormat="1" applyFont="1" applyFill="1" applyBorder="1" applyAlignment="1" applyProtection="1">
      <alignment horizontal="left" wrapText="1"/>
      <protection/>
    </xf>
    <xf numFmtId="49" fontId="1" fillId="0" borderId="73" xfId="0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wrapText="1"/>
    </xf>
    <xf numFmtId="0" fontId="2" fillId="29" borderId="0" xfId="0" applyNumberFormat="1" applyFont="1" applyFill="1" applyAlignment="1" applyProtection="1">
      <alignment/>
      <protection/>
    </xf>
    <xf numFmtId="0" fontId="1" fillId="0" borderId="42" xfId="0" applyFont="1" applyBorder="1" applyAlignment="1">
      <alignment horizontal="center" vertical="center"/>
    </xf>
    <xf numFmtId="0" fontId="0" fillId="0" borderId="74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wrapText="1"/>
      <protection/>
    </xf>
    <xf numFmtId="0" fontId="2" fillId="29" borderId="0" xfId="0" applyNumberFormat="1" applyFont="1" applyFill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4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2" fillId="29" borderId="60" xfId="0" applyNumberFormat="1" applyFont="1" applyFill="1" applyBorder="1" applyAlignment="1" applyProtection="1">
      <alignment/>
      <protection/>
    </xf>
    <xf numFmtId="0" fontId="2" fillId="29" borderId="6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198" fontId="1" fillId="0" borderId="6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0" fillId="38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38" borderId="74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 horizontal="center"/>
      <protection/>
    </xf>
    <xf numFmtId="198" fontId="1" fillId="0" borderId="65" xfId="0" applyNumberFormat="1" applyFont="1" applyFill="1" applyBorder="1" applyAlignment="1" applyProtection="1">
      <alignment horizontal="center" vertical="top"/>
      <protection/>
    </xf>
    <xf numFmtId="49" fontId="1" fillId="0" borderId="63" xfId="0" applyNumberFormat="1" applyFont="1" applyFill="1" applyBorder="1" applyAlignment="1" applyProtection="1">
      <alignment horizontal="center"/>
      <protection/>
    </xf>
    <xf numFmtId="0" fontId="1" fillId="0" borderId="74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/>
    </xf>
    <xf numFmtId="198" fontId="4" fillId="0" borderId="0" xfId="0" applyNumberFormat="1" applyFont="1" applyFill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198" fontId="1" fillId="0" borderId="1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198" fontId="3" fillId="0" borderId="74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1" fillId="0" borderId="46" xfId="0" applyFont="1" applyFill="1" applyBorder="1" applyAlignment="1" applyProtection="1">
      <alignment horizontal="left" wrapText="1"/>
      <protection/>
    </xf>
    <xf numFmtId="49" fontId="1" fillId="0" borderId="7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8"/>
  <sheetViews>
    <sheetView showGridLines="0" zoomScalePageLayoutView="0" workbookViewId="0" topLeftCell="B103">
      <selection activeCell="H138" sqref="H137:H138"/>
    </sheetView>
  </sheetViews>
  <sheetFormatPr defaultColWidth="9.1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289" t="s">
        <v>404</v>
      </c>
    </row>
    <row r="2" spans="1:10" ht="12.75">
      <c r="A2" s="131" t="s">
        <v>134</v>
      </c>
      <c r="B2" s="171"/>
      <c r="C2" s="131"/>
      <c r="D2" s="171"/>
      <c r="E2" s="171"/>
      <c r="F2" s="171"/>
      <c r="G2" s="171"/>
      <c r="H2" s="171"/>
      <c r="I2" s="171"/>
      <c r="J2" s="171"/>
    </row>
    <row r="3" spans="1:10" ht="12.75">
      <c r="A3" s="131" t="s">
        <v>1661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"/>
      <c r="B4" s="4"/>
      <c r="C4" s="131"/>
      <c r="D4" s="2"/>
      <c r="E4" s="2"/>
      <c r="F4" s="2"/>
      <c r="G4" s="2"/>
      <c r="H4" s="2"/>
      <c r="I4" s="2"/>
      <c r="J4" s="174" t="s">
        <v>110</v>
      </c>
    </row>
    <row r="5" spans="1:10" ht="12.75">
      <c r="A5" s="3"/>
      <c r="B5" s="2"/>
      <c r="C5" s="2"/>
      <c r="D5" s="2"/>
      <c r="E5" s="2"/>
      <c r="F5" s="2"/>
      <c r="I5" s="166" t="s">
        <v>644</v>
      </c>
      <c r="J5" s="156" t="s">
        <v>1743</v>
      </c>
    </row>
    <row r="6" spans="1:10" ht="12.75">
      <c r="A6" s="1"/>
      <c r="B6" s="173" t="s">
        <v>1413</v>
      </c>
      <c r="C6" s="176"/>
      <c r="D6" s="153"/>
      <c r="E6" s="153"/>
      <c r="F6" s="153"/>
      <c r="G6" s="2"/>
      <c r="I6" s="166" t="s">
        <v>1702</v>
      </c>
      <c r="J6" s="296" t="s">
        <v>792</v>
      </c>
    </row>
    <row r="7" spans="1:10" ht="12.75">
      <c r="A7" s="1"/>
      <c r="B7" s="173"/>
      <c r="C7" s="176"/>
      <c r="D7" s="153"/>
      <c r="E7" s="153"/>
      <c r="F7" s="153"/>
      <c r="G7" s="2"/>
      <c r="I7" s="166" t="s">
        <v>1275</v>
      </c>
      <c r="J7" s="224" t="s">
        <v>11</v>
      </c>
    </row>
    <row r="8" spans="1:10" ht="12.75">
      <c r="A8" s="169" t="s">
        <v>925</v>
      </c>
      <c r="B8" s="250" t="s">
        <v>634</v>
      </c>
      <c r="C8" s="226"/>
      <c r="D8" s="226"/>
      <c r="E8" s="226"/>
      <c r="F8" s="226"/>
      <c r="G8" s="226"/>
      <c r="H8" s="226"/>
      <c r="I8" s="166" t="s">
        <v>69</v>
      </c>
      <c r="J8" s="156" t="s">
        <v>716</v>
      </c>
    </row>
    <row r="9" spans="1:10" ht="12.75">
      <c r="A9" s="169"/>
      <c r="B9" s="229"/>
      <c r="C9" s="290"/>
      <c r="D9" s="290"/>
      <c r="E9" s="290"/>
      <c r="F9" s="290"/>
      <c r="G9" s="290"/>
      <c r="H9" s="290"/>
      <c r="I9" s="166" t="s">
        <v>1572</v>
      </c>
      <c r="J9" s="167" t="s">
        <v>349</v>
      </c>
    </row>
    <row r="10" spans="1:10" ht="12.75">
      <c r="A10" s="132" t="s">
        <v>126</v>
      </c>
      <c r="B10" s="226"/>
      <c r="C10" s="225"/>
      <c r="D10" s="225"/>
      <c r="E10" s="225"/>
      <c r="F10" s="225"/>
      <c r="G10" s="225"/>
      <c r="H10" s="225"/>
      <c r="I10" s="166"/>
      <c r="J10" s="156"/>
    </row>
    <row r="11" spans="1:10" ht="12.75">
      <c r="A11" s="169" t="s">
        <v>29</v>
      </c>
      <c r="B11" s="229" t="s">
        <v>11</v>
      </c>
      <c r="C11" s="183"/>
      <c r="D11" s="183"/>
      <c r="E11" s="183"/>
      <c r="F11" s="183"/>
      <c r="G11" s="183"/>
      <c r="H11" s="183"/>
      <c r="I11" s="166" t="s">
        <v>756</v>
      </c>
      <c r="J11" s="167" t="s">
        <v>1690</v>
      </c>
    </row>
    <row r="12" spans="1:10" ht="12.75">
      <c r="A12" s="169" t="s">
        <v>1175</v>
      </c>
      <c r="B12" s="230"/>
      <c r="C12" s="231"/>
      <c r="D12" s="231"/>
      <c r="E12" s="231"/>
      <c r="F12" s="231"/>
      <c r="G12" s="231"/>
      <c r="H12" s="231"/>
      <c r="I12" s="166" t="s">
        <v>69</v>
      </c>
      <c r="J12" s="156" t="s">
        <v>11</v>
      </c>
    </row>
    <row r="13" spans="1:10" ht="12.75">
      <c r="A13" s="169" t="s">
        <v>262</v>
      </c>
      <c r="B13" s="228"/>
      <c r="C13" s="227"/>
      <c r="D13" s="227"/>
      <c r="E13" s="227"/>
      <c r="F13" s="227"/>
      <c r="G13" s="227"/>
      <c r="H13" s="227"/>
      <c r="I13" s="166" t="s">
        <v>1572</v>
      </c>
      <c r="J13" s="167" t="s">
        <v>11</v>
      </c>
    </row>
    <row r="14" spans="1:10" ht="12.75">
      <c r="A14" s="132" t="s">
        <v>1740</v>
      </c>
      <c r="B14" s="5"/>
      <c r="C14" s="2"/>
      <c r="D14" s="2"/>
      <c r="E14" s="2"/>
      <c r="F14" s="2"/>
      <c r="G14" s="2"/>
      <c r="I14" s="166" t="s">
        <v>1268</v>
      </c>
      <c r="J14" s="175" t="s">
        <v>11</v>
      </c>
    </row>
    <row r="15" spans="1:10" ht="12.75">
      <c r="A15" s="169" t="s">
        <v>1579</v>
      </c>
      <c r="B15" s="182"/>
      <c r="C15" s="183"/>
      <c r="D15" s="183"/>
      <c r="E15" s="183"/>
      <c r="F15" s="183"/>
      <c r="G15" s="183"/>
      <c r="H15" s="123"/>
      <c r="I15" s="166" t="s">
        <v>748</v>
      </c>
      <c r="J15" s="168" t="s">
        <v>573</v>
      </c>
    </row>
    <row r="16" spans="1:10" ht="6.75" customHeight="1">
      <c r="A16" s="1"/>
      <c r="B16" s="5"/>
      <c r="C16" s="2"/>
      <c r="D16" s="2"/>
      <c r="E16" s="2"/>
      <c r="F16" s="2"/>
      <c r="G16" s="2"/>
      <c r="I16" s="2"/>
      <c r="J16" s="5"/>
    </row>
    <row r="17" spans="1:10" ht="12.75">
      <c r="A17" s="189"/>
      <c r="B17" s="145" t="s">
        <v>434</v>
      </c>
      <c r="C17" s="200" t="s">
        <v>595</v>
      </c>
      <c r="D17" s="170"/>
      <c r="E17" s="170"/>
      <c r="F17" s="170"/>
      <c r="G17" s="200" t="s">
        <v>501</v>
      </c>
      <c r="H17" s="170"/>
      <c r="I17" s="170"/>
      <c r="J17" s="201"/>
    </row>
    <row r="18" spans="1:10" ht="12.75">
      <c r="A18" s="190" t="s">
        <v>1113</v>
      </c>
      <c r="B18" s="191" t="s">
        <v>1282</v>
      </c>
      <c r="C18" s="192" t="s">
        <v>722</v>
      </c>
      <c r="D18" s="192" t="s">
        <v>722</v>
      </c>
      <c r="E18" s="193" t="s">
        <v>972</v>
      </c>
      <c r="F18" s="192"/>
      <c r="G18" s="192" t="s">
        <v>722</v>
      </c>
      <c r="H18" s="192" t="s">
        <v>722</v>
      </c>
      <c r="I18" s="193" t="s">
        <v>972</v>
      </c>
      <c r="J18" s="145"/>
    </row>
    <row r="19" spans="1:10" ht="12.75">
      <c r="A19" s="190"/>
      <c r="B19" s="191" t="s">
        <v>229</v>
      </c>
      <c r="C19" s="192" t="s">
        <v>414</v>
      </c>
      <c r="D19" s="192" t="s">
        <v>1148</v>
      </c>
      <c r="E19" s="193" t="s">
        <v>591</v>
      </c>
      <c r="F19" s="192" t="s">
        <v>523</v>
      </c>
      <c r="G19" s="192" t="s">
        <v>414</v>
      </c>
      <c r="H19" s="192" t="s">
        <v>1148</v>
      </c>
      <c r="I19" s="193" t="s">
        <v>591</v>
      </c>
      <c r="J19" s="193" t="s">
        <v>523</v>
      </c>
    </row>
    <row r="20" spans="1:10" ht="12.75">
      <c r="A20" s="194"/>
      <c r="B20" s="195"/>
      <c r="C20" s="196" t="s">
        <v>528</v>
      </c>
      <c r="D20" s="196" t="s">
        <v>425</v>
      </c>
      <c r="E20" s="197" t="s">
        <v>722</v>
      </c>
      <c r="F20" s="196"/>
      <c r="G20" s="196" t="s">
        <v>528</v>
      </c>
      <c r="H20" s="196" t="s">
        <v>425</v>
      </c>
      <c r="I20" s="197" t="s">
        <v>722</v>
      </c>
      <c r="J20" s="197"/>
    </row>
    <row r="21" spans="1:10" ht="12.75">
      <c r="A21" s="198">
        <v>1</v>
      </c>
      <c r="B21" s="199" t="s">
        <v>851</v>
      </c>
      <c r="C21" s="187">
        <v>3</v>
      </c>
      <c r="D21" s="187">
        <v>4</v>
      </c>
      <c r="E21" s="187">
        <v>5</v>
      </c>
      <c r="F21" s="187">
        <v>6</v>
      </c>
      <c r="G21" s="187">
        <v>7</v>
      </c>
      <c r="H21" s="187">
        <v>8</v>
      </c>
      <c r="I21" s="188">
        <v>9</v>
      </c>
      <c r="J21" s="202">
        <v>10</v>
      </c>
    </row>
    <row r="22" spans="1:10" ht="12.75">
      <c r="A22" s="11" t="s">
        <v>59</v>
      </c>
      <c r="B22" s="28"/>
      <c r="C22" s="29"/>
      <c r="D22" s="13"/>
      <c r="E22" s="13"/>
      <c r="F22" s="13"/>
      <c r="G22" s="13"/>
      <c r="H22" s="13"/>
      <c r="I22" s="54"/>
      <c r="J22" s="40"/>
    </row>
    <row r="23" spans="1:10" ht="12.75">
      <c r="A23" s="14" t="s">
        <v>211</v>
      </c>
      <c r="B23" s="107" t="s">
        <v>123</v>
      </c>
      <c r="C23" s="87">
        <v>0</v>
      </c>
      <c r="D23" s="87">
        <v>36753723.74</v>
      </c>
      <c r="E23" s="117">
        <v>49110</v>
      </c>
      <c r="F23" s="87">
        <f>C23+D23+E23</f>
        <v>36802833.74</v>
      </c>
      <c r="G23" s="86">
        <v>0</v>
      </c>
      <c r="H23" s="87">
        <v>38028638.63</v>
      </c>
      <c r="I23" s="117">
        <v>49110</v>
      </c>
      <c r="J23" s="118">
        <f>G23+H23+I23</f>
        <v>38077748.63</v>
      </c>
    </row>
    <row r="24" spans="1:10" ht="12.75">
      <c r="A24" s="180" t="s">
        <v>522</v>
      </c>
      <c r="B24" s="80" t="s">
        <v>1556</v>
      </c>
      <c r="C24" s="86">
        <v>0</v>
      </c>
      <c r="D24" s="87">
        <v>36106555.39</v>
      </c>
      <c r="E24" s="87">
        <v>49110</v>
      </c>
      <c r="F24" s="35">
        <f>C24+D24+E24</f>
        <v>36155665.39</v>
      </c>
      <c r="G24" s="87">
        <v>0</v>
      </c>
      <c r="H24" s="87">
        <v>7641817.82</v>
      </c>
      <c r="I24" s="117">
        <v>0</v>
      </c>
      <c r="J24" s="118">
        <f>G24+H24+I24</f>
        <v>7641817.82</v>
      </c>
    </row>
    <row r="25" spans="1:10" ht="12.75">
      <c r="A25" s="61" t="s">
        <v>367</v>
      </c>
      <c r="B25" s="12"/>
      <c r="C25" s="39"/>
      <c r="D25" s="38"/>
      <c r="E25" s="38"/>
      <c r="F25" s="38"/>
      <c r="G25" s="38"/>
      <c r="H25" s="38"/>
      <c r="I25" s="55"/>
      <c r="J25" s="79"/>
    </row>
    <row r="26" spans="1:10" ht="12.75">
      <c r="A26" s="232" t="s">
        <v>519</v>
      </c>
      <c r="B26" s="85" t="s">
        <v>210</v>
      </c>
      <c r="C26" s="114">
        <v>0</v>
      </c>
      <c r="D26" s="114">
        <v>36106555.39</v>
      </c>
      <c r="E26" s="114">
        <v>49110</v>
      </c>
      <c r="F26" s="114">
        <f>C26+D26+E26</f>
        <v>36155665.39</v>
      </c>
      <c r="G26" s="114">
        <v>0</v>
      </c>
      <c r="H26" s="114">
        <v>7641817.82</v>
      </c>
      <c r="I26" s="115">
        <v>0</v>
      </c>
      <c r="J26" s="118">
        <f>G26+H26+I26</f>
        <v>7641817.82</v>
      </c>
    </row>
    <row r="27" spans="1:10" ht="12.75">
      <c r="A27" s="14" t="s">
        <v>145</v>
      </c>
      <c r="B27" s="66" t="s">
        <v>1186</v>
      </c>
      <c r="C27" s="67">
        <f>C23-C24</f>
        <v>0</v>
      </c>
      <c r="D27" s="67">
        <f>D23-D24</f>
        <v>647168.35</v>
      </c>
      <c r="E27" s="67">
        <f>E23-E24</f>
        <v>0</v>
      </c>
      <c r="F27" s="67">
        <f>C27+D27+E27</f>
        <v>647168.35</v>
      </c>
      <c r="G27" s="67">
        <f>G23-G24</f>
        <v>0</v>
      </c>
      <c r="H27" s="67">
        <f>H23-H24</f>
        <v>30386820.81</v>
      </c>
      <c r="I27" s="67">
        <f>I23-I24</f>
        <v>49110</v>
      </c>
      <c r="J27" s="88">
        <f>G27+H27+I27</f>
        <v>30435930.81</v>
      </c>
    </row>
    <row r="28" spans="1:10" ht="12.75">
      <c r="A28" s="17" t="s">
        <v>348</v>
      </c>
      <c r="B28" s="66" t="s">
        <v>23</v>
      </c>
      <c r="C28" s="87">
        <v>0</v>
      </c>
      <c r="D28" s="87">
        <v>0</v>
      </c>
      <c r="E28" s="87">
        <v>0</v>
      </c>
      <c r="F28" s="35">
        <f>C28+D28+E28</f>
        <v>0</v>
      </c>
      <c r="G28" s="87">
        <v>0</v>
      </c>
      <c r="H28" s="87">
        <v>0</v>
      </c>
      <c r="I28" s="87">
        <v>0</v>
      </c>
      <c r="J28" s="36">
        <f>G28+H28+I28</f>
        <v>0</v>
      </c>
    </row>
    <row r="29" spans="1:10" ht="12.75">
      <c r="A29" s="16" t="s">
        <v>381</v>
      </c>
      <c r="B29" s="66" t="s">
        <v>559</v>
      </c>
      <c r="C29" s="67">
        <v>0</v>
      </c>
      <c r="D29" s="67">
        <v>0</v>
      </c>
      <c r="E29" s="67">
        <v>0</v>
      </c>
      <c r="F29" s="67">
        <f>C29+D29+E29</f>
        <v>0</v>
      </c>
      <c r="G29" s="67">
        <v>0</v>
      </c>
      <c r="H29" s="67">
        <v>0</v>
      </c>
      <c r="I29" s="67">
        <v>0</v>
      </c>
      <c r="J29" s="185">
        <f>G29+H29+I29</f>
        <v>0</v>
      </c>
    </row>
    <row r="30" spans="1:10" ht="12.75">
      <c r="A30" s="61" t="s">
        <v>367</v>
      </c>
      <c r="B30" s="89"/>
      <c r="C30" s="134"/>
      <c r="D30" s="114"/>
      <c r="E30" s="114"/>
      <c r="F30" s="114"/>
      <c r="G30" s="114"/>
      <c r="H30" s="114"/>
      <c r="I30" s="115"/>
      <c r="J30" s="204"/>
    </row>
    <row r="31" spans="1:10" ht="12.75">
      <c r="A31" s="186" t="s">
        <v>1595</v>
      </c>
      <c r="B31" s="177" t="s">
        <v>962</v>
      </c>
      <c r="C31" s="87">
        <v>0</v>
      </c>
      <c r="D31" s="87">
        <v>0</v>
      </c>
      <c r="E31" s="87">
        <v>0</v>
      </c>
      <c r="F31" s="87">
        <f>C31+D31+E31</f>
        <v>0</v>
      </c>
      <c r="G31" s="87">
        <v>0</v>
      </c>
      <c r="H31" s="87">
        <v>0</v>
      </c>
      <c r="I31" s="117">
        <v>0</v>
      </c>
      <c r="J31" s="184">
        <f>G31+H31+I31</f>
        <v>0</v>
      </c>
    </row>
    <row r="32" spans="1:10" ht="12.75">
      <c r="A32" s="205" t="s">
        <v>490</v>
      </c>
      <c r="B32" s="80" t="s">
        <v>1068</v>
      </c>
      <c r="C32" s="67">
        <f>C28-C29</f>
        <v>0</v>
      </c>
      <c r="D32" s="67">
        <f>D28-D29</f>
        <v>0</v>
      </c>
      <c r="E32" s="67">
        <f>E28-E29</f>
        <v>0</v>
      </c>
      <c r="F32" s="67">
        <f>C32+D32+E32</f>
        <v>0</v>
      </c>
      <c r="G32" s="67">
        <f>G28-G29</f>
        <v>0</v>
      </c>
      <c r="H32" s="67">
        <f>H28-H29</f>
        <v>0</v>
      </c>
      <c r="I32" s="67">
        <f>I28-I29</f>
        <v>0</v>
      </c>
      <c r="J32" s="185">
        <f>G32+H32+I32</f>
        <v>0</v>
      </c>
    </row>
    <row r="33" spans="1:10" ht="12.75">
      <c r="A33" s="16" t="s">
        <v>1626</v>
      </c>
      <c r="B33" s="15" t="s">
        <v>1670</v>
      </c>
      <c r="C33" s="34">
        <v>0</v>
      </c>
      <c r="D33" s="35">
        <v>3144086.25</v>
      </c>
      <c r="E33" s="35">
        <v>0</v>
      </c>
      <c r="F33" s="35">
        <f>C33+D33+E33</f>
        <v>3144086.25</v>
      </c>
      <c r="G33" s="35">
        <v>0</v>
      </c>
      <c r="H33" s="35">
        <v>3144086.25</v>
      </c>
      <c r="I33" s="46">
        <v>0</v>
      </c>
      <c r="J33" s="36">
        <f>G33+H33+I33</f>
        <v>3144086.25</v>
      </c>
    </row>
    <row r="34" spans="1:10" ht="12.75">
      <c r="A34" s="16" t="s">
        <v>613</v>
      </c>
      <c r="B34" s="15" t="s">
        <v>1309</v>
      </c>
      <c r="C34" s="34">
        <v>75399.98</v>
      </c>
      <c r="D34" s="35">
        <v>388443.23</v>
      </c>
      <c r="E34" s="35">
        <v>0</v>
      </c>
      <c r="F34" s="35">
        <f>C34+D34+E34</f>
        <v>463843.21</v>
      </c>
      <c r="G34" s="35">
        <v>176333</v>
      </c>
      <c r="H34" s="35">
        <v>417084.7</v>
      </c>
      <c r="I34" s="46">
        <v>41788.32</v>
      </c>
      <c r="J34" s="36">
        <f>G34+H34+I34</f>
        <v>635206.02</v>
      </c>
    </row>
    <row r="35" spans="1:10" ht="12.75">
      <c r="A35" s="61" t="s">
        <v>367</v>
      </c>
      <c r="B35" s="89"/>
      <c r="C35" s="134"/>
      <c r="D35" s="114"/>
      <c r="E35" s="114"/>
      <c r="F35" s="114"/>
      <c r="G35" s="114"/>
      <c r="H35" s="114"/>
      <c r="I35" s="115"/>
      <c r="J35" s="204"/>
    </row>
    <row r="36" spans="1:10" ht="12.75">
      <c r="A36" s="238" t="s">
        <v>1594</v>
      </c>
      <c r="B36" s="298" t="s">
        <v>10</v>
      </c>
      <c r="C36" s="181"/>
      <c r="D36" s="181"/>
      <c r="E36" s="181"/>
      <c r="F36" s="181">
        <f>C36+D36+E36</f>
        <v>0</v>
      </c>
      <c r="G36" s="181"/>
      <c r="H36" s="181"/>
      <c r="I36" s="291"/>
      <c r="J36" s="297">
        <f>G36+H36+I36</f>
        <v>0</v>
      </c>
    </row>
    <row r="37" spans="1:10" ht="12.75">
      <c r="A37" s="72"/>
      <c r="B37" s="73"/>
      <c r="C37" s="74"/>
      <c r="D37" s="74"/>
      <c r="E37" s="74"/>
      <c r="F37" s="74"/>
      <c r="G37" s="74"/>
      <c r="H37" s="74"/>
      <c r="I37" s="74"/>
      <c r="J37" s="74"/>
    </row>
    <row r="38" spans="1:10" ht="12.75">
      <c r="A38" s="18"/>
      <c r="B38" s="19"/>
      <c r="C38" s="20"/>
      <c r="D38" s="20"/>
      <c r="E38" s="20"/>
      <c r="F38" s="20"/>
      <c r="G38" s="20"/>
      <c r="H38" s="21"/>
      <c r="I38" s="21"/>
      <c r="J38" s="30" t="s">
        <v>1408</v>
      </c>
    </row>
    <row r="39" spans="1:10" ht="12.75">
      <c r="A39" s="189"/>
      <c r="B39" s="145" t="s">
        <v>434</v>
      </c>
      <c r="C39" s="200" t="s">
        <v>595</v>
      </c>
      <c r="D39" s="170"/>
      <c r="E39" s="170"/>
      <c r="F39" s="170"/>
      <c r="G39" s="200" t="s">
        <v>501</v>
      </c>
      <c r="H39" s="170"/>
      <c r="I39" s="170"/>
      <c r="J39" s="201"/>
    </row>
    <row r="40" spans="1:10" ht="12.75">
      <c r="A40" s="190" t="s">
        <v>1113</v>
      </c>
      <c r="B40" s="191" t="s">
        <v>1282</v>
      </c>
      <c r="C40" s="192" t="s">
        <v>722</v>
      </c>
      <c r="D40" s="192" t="s">
        <v>722</v>
      </c>
      <c r="E40" s="193" t="s">
        <v>972</v>
      </c>
      <c r="F40" s="192"/>
      <c r="G40" s="192" t="s">
        <v>722</v>
      </c>
      <c r="H40" s="192" t="s">
        <v>722</v>
      </c>
      <c r="I40" s="193" t="s">
        <v>972</v>
      </c>
      <c r="J40" s="145"/>
    </row>
    <row r="41" spans="1:10" ht="12.75">
      <c r="A41" s="190"/>
      <c r="B41" s="191" t="s">
        <v>229</v>
      </c>
      <c r="C41" s="192" t="s">
        <v>414</v>
      </c>
      <c r="D41" s="192" t="s">
        <v>1148</v>
      </c>
      <c r="E41" s="193" t="s">
        <v>591</v>
      </c>
      <c r="F41" s="192" t="s">
        <v>523</v>
      </c>
      <c r="G41" s="192" t="s">
        <v>414</v>
      </c>
      <c r="H41" s="192" t="s">
        <v>1148</v>
      </c>
      <c r="I41" s="193" t="s">
        <v>591</v>
      </c>
      <c r="J41" s="193" t="s">
        <v>523</v>
      </c>
    </row>
    <row r="42" spans="1:10" ht="12.75">
      <c r="A42" s="194"/>
      <c r="B42" s="195"/>
      <c r="C42" s="196" t="s">
        <v>528</v>
      </c>
      <c r="D42" s="196" t="s">
        <v>425</v>
      </c>
      <c r="E42" s="197" t="s">
        <v>722</v>
      </c>
      <c r="F42" s="196"/>
      <c r="G42" s="196" t="s">
        <v>528</v>
      </c>
      <c r="H42" s="196" t="s">
        <v>425</v>
      </c>
      <c r="I42" s="197" t="s">
        <v>722</v>
      </c>
      <c r="J42" s="197"/>
    </row>
    <row r="43" spans="1:10" ht="12.75">
      <c r="A43" s="203">
        <v>1</v>
      </c>
      <c r="B43" s="207" t="s">
        <v>851</v>
      </c>
      <c r="C43" s="208">
        <v>3</v>
      </c>
      <c r="D43" s="209">
        <v>4</v>
      </c>
      <c r="E43" s="9">
        <v>5</v>
      </c>
      <c r="F43" s="187">
        <v>6</v>
      </c>
      <c r="G43" s="9">
        <v>7</v>
      </c>
      <c r="H43" s="9">
        <v>8</v>
      </c>
      <c r="I43" s="10">
        <v>9</v>
      </c>
      <c r="J43" s="10">
        <v>10</v>
      </c>
    </row>
    <row r="44" spans="1:10" ht="22.5">
      <c r="A44" s="16" t="s">
        <v>244</v>
      </c>
      <c r="B44" s="80" t="s">
        <v>820</v>
      </c>
      <c r="C44" s="86">
        <v>0</v>
      </c>
      <c r="D44" s="86">
        <v>0</v>
      </c>
      <c r="E44" s="86">
        <v>0</v>
      </c>
      <c r="F44" s="67">
        <f>C44+D44+E44</f>
        <v>0</v>
      </c>
      <c r="G44" s="86">
        <v>0</v>
      </c>
      <c r="H44" s="86">
        <v>0</v>
      </c>
      <c r="I44" s="86">
        <v>0</v>
      </c>
      <c r="J44" s="81">
        <f>G44+H44+I44</f>
        <v>0</v>
      </c>
    </row>
    <row r="45" spans="1:10" ht="12.75">
      <c r="A45" s="133" t="s">
        <v>367</v>
      </c>
      <c r="B45" s="12"/>
      <c r="C45" s="39"/>
      <c r="D45" s="41"/>
      <c r="E45" s="41"/>
      <c r="F45" s="41"/>
      <c r="G45" s="41"/>
      <c r="H45" s="41"/>
      <c r="I45" s="56"/>
      <c r="J45" s="40"/>
    </row>
    <row r="46" spans="1:10" ht="12.75">
      <c r="A46" s="186" t="s">
        <v>347</v>
      </c>
      <c r="B46" s="15" t="s">
        <v>1267</v>
      </c>
      <c r="C46" s="35">
        <v>0</v>
      </c>
      <c r="D46" s="35">
        <v>0</v>
      </c>
      <c r="E46" s="35">
        <v>0</v>
      </c>
      <c r="F46" s="35">
        <f>C46+D46+E46</f>
        <v>0</v>
      </c>
      <c r="G46" s="35">
        <v>0</v>
      </c>
      <c r="H46" s="35">
        <v>0</v>
      </c>
      <c r="I46" s="46">
        <v>0</v>
      </c>
      <c r="J46" s="37">
        <f>G46+H46+I46</f>
        <v>0</v>
      </c>
    </row>
    <row r="47" spans="1:10" ht="12.75">
      <c r="A47" s="180" t="s">
        <v>1593</v>
      </c>
      <c r="B47" s="80" t="s">
        <v>1517</v>
      </c>
      <c r="C47" s="86">
        <v>0</v>
      </c>
      <c r="D47" s="87">
        <v>0</v>
      </c>
      <c r="E47" s="87">
        <v>0</v>
      </c>
      <c r="F47" s="35">
        <f>C47+D47+E47</f>
        <v>0</v>
      </c>
      <c r="G47" s="87">
        <v>0</v>
      </c>
      <c r="H47" s="87">
        <v>0</v>
      </c>
      <c r="I47" s="117">
        <v>0</v>
      </c>
      <c r="J47" s="118">
        <f>G47+H47+I47</f>
        <v>0</v>
      </c>
    </row>
    <row r="48" spans="1:10" ht="12.75">
      <c r="A48" s="61" t="s">
        <v>367</v>
      </c>
      <c r="B48" s="12"/>
      <c r="C48" s="39"/>
      <c r="D48" s="38"/>
      <c r="E48" s="38"/>
      <c r="F48" s="38"/>
      <c r="G48" s="38"/>
      <c r="H48" s="38"/>
      <c r="I48" s="55"/>
      <c r="J48" s="79"/>
    </row>
    <row r="49" spans="1:10" ht="12.75">
      <c r="A49" s="232" t="s">
        <v>1594</v>
      </c>
      <c r="B49" s="217" t="s">
        <v>187</v>
      </c>
      <c r="C49" s="87"/>
      <c r="D49" s="87"/>
      <c r="E49" s="87"/>
      <c r="F49" s="87">
        <f>C49+D49+E49</f>
        <v>0</v>
      </c>
      <c r="G49" s="87"/>
      <c r="H49" s="87"/>
      <c r="I49" s="117"/>
      <c r="J49" s="118">
        <f>G49+H49+I49</f>
        <v>0</v>
      </c>
    </row>
    <row r="50" spans="1:10" ht="12.75">
      <c r="A50" s="180" t="s">
        <v>755</v>
      </c>
      <c r="B50" s="80" t="s">
        <v>940</v>
      </c>
      <c r="C50" s="86">
        <v>0</v>
      </c>
      <c r="D50" s="87">
        <v>0</v>
      </c>
      <c r="E50" s="87">
        <v>0</v>
      </c>
      <c r="F50" s="35">
        <f>C50+D50+E50</f>
        <v>0</v>
      </c>
      <c r="G50" s="87">
        <v>0</v>
      </c>
      <c r="H50" s="87">
        <v>0</v>
      </c>
      <c r="I50" s="117">
        <v>0</v>
      </c>
      <c r="J50" s="118">
        <f>G50+H50+I50</f>
        <v>0</v>
      </c>
    </row>
    <row r="51" spans="1:10" ht="22.5">
      <c r="A51" s="180" t="s">
        <v>1261</v>
      </c>
      <c r="B51" s="80" t="s">
        <v>715</v>
      </c>
      <c r="C51" s="86">
        <v>0</v>
      </c>
      <c r="D51" s="87">
        <v>0</v>
      </c>
      <c r="E51" s="87">
        <v>0</v>
      </c>
      <c r="F51" s="35">
        <f>C51+D51+E51</f>
        <v>0</v>
      </c>
      <c r="G51" s="87">
        <v>0</v>
      </c>
      <c r="H51" s="87">
        <v>0</v>
      </c>
      <c r="I51" s="117">
        <v>0</v>
      </c>
      <c r="J51" s="118">
        <f>G51+H51+I51</f>
        <v>0</v>
      </c>
    </row>
    <row r="52" spans="1:10" ht="12.75">
      <c r="A52" s="180" t="s">
        <v>1564</v>
      </c>
      <c r="B52" s="80" t="s">
        <v>1048</v>
      </c>
      <c r="C52" s="86">
        <v>0</v>
      </c>
      <c r="D52" s="87">
        <v>0</v>
      </c>
      <c r="E52" s="87">
        <v>0</v>
      </c>
      <c r="F52" s="35">
        <f>C52+D52+E52</f>
        <v>0</v>
      </c>
      <c r="G52" s="87">
        <v>0</v>
      </c>
      <c r="H52" s="87">
        <v>0</v>
      </c>
      <c r="I52" s="117">
        <v>0</v>
      </c>
      <c r="J52" s="118">
        <f>G52+H52+I52</f>
        <v>0</v>
      </c>
    </row>
    <row r="53" spans="1:10" ht="12.75">
      <c r="A53" s="235" t="s">
        <v>1023</v>
      </c>
      <c r="B53" s="236"/>
      <c r="C53" s="135"/>
      <c r="D53" s="135"/>
      <c r="E53" s="135"/>
      <c r="F53" s="135"/>
      <c r="G53" s="135"/>
      <c r="H53" s="135"/>
      <c r="I53" s="130"/>
      <c r="J53" s="147"/>
    </row>
    <row r="54" spans="1:10" ht="22.5">
      <c r="A54" s="299" t="s">
        <v>65</v>
      </c>
      <c r="B54" s="260" t="s">
        <v>1160</v>
      </c>
      <c r="C54" s="139">
        <f>C27+C32+C33+C34+C44+C47+C51+C52</f>
        <v>75399.98</v>
      </c>
      <c r="D54" s="139">
        <f>D27+D32+D33+D34+D44+D47+D51+D52</f>
        <v>4179697.83</v>
      </c>
      <c r="E54" s="139">
        <f>E27+E32+E33+E34+E44+E47+E51+E52</f>
        <v>0</v>
      </c>
      <c r="F54" s="138">
        <f>C54+D54+E54</f>
        <v>4255097.81</v>
      </c>
      <c r="G54" s="139">
        <f>G27+G32+G33+G34+G44+G47+G51+G52</f>
        <v>176333</v>
      </c>
      <c r="H54" s="139">
        <f>H27+H32+H33+H34+H44+H47+H51+H52</f>
        <v>33947991.76</v>
      </c>
      <c r="I54" s="139">
        <f>I27+I32+I33+I34+I44+I47+I51+I52</f>
        <v>90898.32</v>
      </c>
      <c r="J54" s="141">
        <f>G54+H54+I54</f>
        <v>34215223.08</v>
      </c>
    </row>
    <row r="55" spans="1:10" ht="12.75">
      <c r="A55" s="60" t="s">
        <v>1464</v>
      </c>
      <c r="B55" s="12"/>
      <c r="C55" s="39"/>
      <c r="D55" s="41"/>
      <c r="E55" s="41"/>
      <c r="F55" s="41"/>
      <c r="G55" s="41"/>
      <c r="H55" s="41"/>
      <c r="I55" s="56"/>
      <c r="J55" s="40"/>
    </row>
    <row r="56" spans="1:10" ht="12.75">
      <c r="A56" s="16" t="s">
        <v>1611</v>
      </c>
      <c r="B56" s="15" t="s">
        <v>424</v>
      </c>
      <c r="C56" s="34">
        <f>C58+C59+C65</f>
        <v>0</v>
      </c>
      <c r="D56" s="34">
        <f>D58+D59+D65</f>
        <v>0</v>
      </c>
      <c r="E56" s="34">
        <f>E58+E59+E65</f>
        <v>43502.72</v>
      </c>
      <c r="F56" s="35">
        <f>C56+D56+E56</f>
        <v>43502.72</v>
      </c>
      <c r="G56" s="34">
        <f>G58+G59+G65</f>
        <v>0</v>
      </c>
      <c r="H56" s="34">
        <f>H58+H59+H65</f>
        <v>0</v>
      </c>
      <c r="I56" s="34">
        <f>I58+I59+I65</f>
        <v>25800</v>
      </c>
      <c r="J56" s="37">
        <f>G56+H56+I56</f>
        <v>25800</v>
      </c>
    </row>
    <row r="57" spans="1:10" ht="12.75">
      <c r="A57" s="61" t="s">
        <v>1383</v>
      </c>
      <c r="B57" s="12"/>
      <c r="C57" s="39"/>
      <c r="D57" s="38"/>
      <c r="E57" s="38"/>
      <c r="F57" s="38"/>
      <c r="G57" s="38"/>
      <c r="H57" s="38"/>
      <c r="I57" s="55"/>
      <c r="J57" s="79"/>
    </row>
    <row r="58" spans="1:10" ht="12.75">
      <c r="A58" s="232" t="s">
        <v>94</v>
      </c>
      <c r="B58" s="217" t="s">
        <v>1716</v>
      </c>
      <c r="C58" s="87">
        <v>0</v>
      </c>
      <c r="D58" s="87">
        <v>0</v>
      </c>
      <c r="E58" s="87">
        <v>43502.72</v>
      </c>
      <c r="F58" s="87">
        <f>C58+D58+E58</f>
        <v>43502.72</v>
      </c>
      <c r="G58" s="87">
        <v>0</v>
      </c>
      <c r="H58" s="87">
        <v>0</v>
      </c>
      <c r="I58" s="117">
        <v>25800</v>
      </c>
      <c r="J58" s="118">
        <f>G58+H58+I58</f>
        <v>25800</v>
      </c>
    </row>
    <row r="59" spans="1:10" ht="12.75">
      <c r="A59" s="180" t="s">
        <v>811</v>
      </c>
      <c r="B59" s="80" t="s">
        <v>791</v>
      </c>
      <c r="C59" s="86">
        <v>0</v>
      </c>
      <c r="D59" s="87">
        <v>0</v>
      </c>
      <c r="E59" s="87">
        <v>0</v>
      </c>
      <c r="F59" s="35">
        <f>C59+D59+E59</f>
        <v>0</v>
      </c>
      <c r="G59" s="87">
        <v>0</v>
      </c>
      <c r="H59" s="87">
        <v>0</v>
      </c>
      <c r="I59" s="117">
        <v>0</v>
      </c>
      <c r="J59" s="118">
        <f>G59+H59+I59</f>
        <v>0</v>
      </c>
    </row>
    <row r="60" spans="1:10" ht="12.75">
      <c r="A60" s="61" t="s">
        <v>1055</v>
      </c>
      <c r="B60" s="12"/>
      <c r="C60" s="39"/>
      <c r="D60" s="38"/>
      <c r="E60" s="38"/>
      <c r="F60" s="38"/>
      <c r="G60" s="38"/>
      <c r="H60" s="38"/>
      <c r="I60" s="55"/>
      <c r="J60" s="79"/>
    </row>
    <row r="61" spans="1:10" ht="12.75">
      <c r="A61" s="232" t="s">
        <v>891</v>
      </c>
      <c r="B61" s="217" t="s">
        <v>413</v>
      </c>
      <c r="C61" s="87">
        <v>0</v>
      </c>
      <c r="D61" s="87">
        <v>0</v>
      </c>
      <c r="E61" s="87">
        <v>0</v>
      </c>
      <c r="F61" s="87">
        <f>C61+D61+E61</f>
        <v>0</v>
      </c>
      <c r="G61" s="87">
        <v>0</v>
      </c>
      <c r="H61" s="87">
        <v>0</v>
      </c>
      <c r="I61" s="117">
        <v>0</v>
      </c>
      <c r="J61" s="118">
        <f>G61+H61+I61</f>
        <v>0</v>
      </c>
    </row>
    <row r="62" spans="1:10" ht="12.75">
      <c r="A62" s="61" t="s">
        <v>1174</v>
      </c>
      <c r="B62" s="12"/>
      <c r="C62" s="39"/>
      <c r="D62" s="38"/>
      <c r="E62" s="38"/>
      <c r="F62" s="38"/>
      <c r="G62" s="38"/>
      <c r="H62" s="38"/>
      <c r="I62" s="55"/>
      <c r="J62" s="79"/>
    </row>
    <row r="63" spans="1:10" ht="12.75">
      <c r="A63" s="232" t="s">
        <v>122</v>
      </c>
      <c r="B63" s="217" t="s">
        <v>1723</v>
      </c>
      <c r="C63" s="87"/>
      <c r="D63" s="87"/>
      <c r="E63" s="87"/>
      <c r="F63" s="87">
        <f>C63+D63+E63</f>
        <v>0</v>
      </c>
      <c r="G63" s="87"/>
      <c r="H63" s="87"/>
      <c r="I63" s="117"/>
      <c r="J63" s="118">
        <f>G63+H63+I63</f>
        <v>0</v>
      </c>
    </row>
    <row r="64" spans="1:10" ht="12.75">
      <c r="A64" s="180" t="s">
        <v>28</v>
      </c>
      <c r="B64" s="80" t="s">
        <v>1243</v>
      </c>
      <c r="C64" s="86">
        <v>0</v>
      </c>
      <c r="D64" s="87">
        <v>0</v>
      </c>
      <c r="E64" s="87">
        <v>0</v>
      </c>
      <c r="F64" s="35">
        <f>C64+D64+E64</f>
        <v>0</v>
      </c>
      <c r="G64" s="87">
        <v>0</v>
      </c>
      <c r="H64" s="87">
        <v>0</v>
      </c>
      <c r="I64" s="117">
        <v>0</v>
      </c>
      <c r="J64" s="118">
        <f>G64+H64+I64</f>
        <v>0</v>
      </c>
    </row>
    <row r="65" spans="1:10" ht="12.75">
      <c r="A65" s="180" t="s">
        <v>380</v>
      </c>
      <c r="B65" s="80" t="s">
        <v>785</v>
      </c>
      <c r="C65" s="86">
        <v>0</v>
      </c>
      <c r="D65" s="87">
        <v>0</v>
      </c>
      <c r="E65" s="87">
        <v>0</v>
      </c>
      <c r="F65" s="35">
        <f>C65+D65+E65</f>
        <v>0</v>
      </c>
      <c r="G65" s="87">
        <v>0</v>
      </c>
      <c r="H65" s="87">
        <v>0</v>
      </c>
      <c r="I65" s="117">
        <v>0</v>
      </c>
      <c r="J65" s="118">
        <f>G65+H65+I65</f>
        <v>0</v>
      </c>
    </row>
    <row r="66" spans="1:10" ht="12.75">
      <c r="A66" s="180" t="s">
        <v>1185</v>
      </c>
      <c r="B66" s="80" t="s">
        <v>784</v>
      </c>
      <c r="C66" s="86">
        <v>0</v>
      </c>
      <c r="D66" s="87">
        <v>0</v>
      </c>
      <c r="E66" s="87">
        <v>0</v>
      </c>
      <c r="F66" s="35">
        <f>C66+D66+E66</f>
        <v>0</v>
      </c>
      <c r="G66" s="87">
        <v>0</v>
      </c>
      <c r="H66" s="87">
        <v>0</v>
      </c>
      <c r="I66" s="117">
        <v>0</v>
      </c>
      <c r="J66" s="118">
        <f>G66+H66+I66</f>
        <v>0</v>
      </c>
    </row>
    <row r="67" spans="1:10" ht="12.75">
      <c r="A67" s="61" t="s">
        <v>367</v>
      </c>
      <c r="B67" s="12"/>
      <c r="C67" s="39"/>
      <c r="D67" s="38"/>
      <c r="E67" s="38"/>
      <c r="F67" s="38"/>
      <c r="G67" s="38"/>
      <c r="H67" s="38"/>
      <c r="I67" s="55"/>
      <c r="J67" s="79"/>
    </row>
    <row r="68" spans="1:10" ht="12.75">
      <c r="A68" s="232" t="s">
        <v>347</v>
      </c>
      <c r="B68" s="217" t="s">
        <v>1242</v>
      </c>
      <c r="C68" s="87"/>
      <c r="D68" s="87"/>
      <c r="E68" s="87"/>
      <c r="F68" s="87">
        <f>C68+D68+E68</f>
        <v>0</v>
      </c>
      <c r="G68" s="87"/>
      <c r="H68" s="87"/>
      <c r="I68" s="117"/>
      <c r="J68" s="118">
        <f>G68+H68+I68</f>
        <v>0</v>
      </c>
    </row>
    <row r="69" spans="1:10" ht="22.5">
      <c r="A69" s="180" t="s">
        <v>831</v>
      </c>
      <c r="B69" s="80" t="s">
        <v>293</v>
      </c>
      <c r="C69" s="86">
        <v>12843574.85</v>
      </c>
      <c r="D69" s="87">
        <v>67066198</v>
      </c>
      <c r="E69" s="87">
        <v>0</v>
      </c>
      <c r="F69" s="35">
        <f>C69+D69+E69</f>
        <v>79909772.85</v>
      </c>
      <c r="G69" s="87">
        <v>4761429</v>
      </c>
      <c r="H69" s="87">
        <v>45860038.19</v>
      </c>
      <c r="I69" s="117">
        <v>0</v>
      </c>
      <c r="J69" s="118">
        <f>G69+H69+I69</f>
        <v>50621467.19</v>
      </c>
    </row>
    <row r="70" spans="1:10" ht="12.75">
      <c r="A70" s="61" t="s">
        <v>367</v>
      </c>
      <c r="B70" s="12"/>
      <c r="C70" s="39"/>
      <c r="D70" s="38"/>
      <c r="E70" s="38"/>
      <c r="F70" s="38"/>
      <c r="G70" s="38"/>
      <c r="H70" s="38"/>
      <c r="I70" s="55"/>
      <c r="J70" s="79"/>
    </row>
    <row r="71" spans="1:10" ht="12.75">
      <c r="A71" s="232" t="s">
        <v>1308</v>
      </c>
      <c r="B71" s="161" t="s">
        <v>1601</v>
      </c>
      <c r="C71" s="114">
        <v>0</v>
      </c>
      <c r="D71" s="114">
        <v>0</v>
      </c>
      <c r="E71" s="114">
        <v>0</v>
      </c>
      <c r="F71" s="114">
        <f>C71+D71+E71</f>
        <v>0</v>
      </c>
      <c r="G71" s="114">
        <v>0</v>
      </c>
      <c r="H71" s="114">
        <v>0</v>
      </c>
      <c r="I71" s="115">
        <v>0</v>
      </c>
      <c r="J71" s="116">
        <f>G71+H71+I71</f>
        <v>0</v>
      </c>
    </row>
    <row r="72" spans="1:10" s="22" customFormat="1" ht="22.5">
      <c r="A72" s="16" t="s">
        <v>22</v>
      </c>
      <c r="B72" s="80" t="s">
        <v>1494</v>
      </c>
      <c r="C72" s="69">
        <v>1680</v>
      </c>
      <c r="D72" s="67">
        <v>0</v>
      </c>
      <c r="E72" s="67">
        <v>0</v>
      </c>
      <c r="F72" s="67">
        <f>C72+D72+E72</f>
        <v>1680</v>
      </c>
      <c r="G72" s="67">
        <v>4781.44</v>
      </c>
      <c r="H72" s="67">
        <v>64.96</v>
      </c>
      <c r="I72" s="68">
        <v>0</v>
      </c>
      <c r="J72" s="81">
        <f>G72+H72+I72</f>
        <v>4846.4</v>
      </c>
    </row>
    <row r="73" spans="1:10" s="22" customFormat="1" ht="12.75">
      <c r="A73" s="61" t="s">
        <v>367</v>
      </c>
      <c r="B73" s="12"/>
      <c r="C73" s="39"/>
      <c r="D73" s="41"/>
      <c r="E73" s="41"/>
      <c r="F73" s="41"/>
      <c r="G73" s="41"/>
      <c r="H73" s="41"/>
      <c r="I73" s="56"/>
      <c r="J73" s="116"/>
    </row>
    <row r="74" spans="1:10" s="22" customFormat="1" ht="12.75">
      <c r="A74" s="222" t="s">
        <v>1308</v>
      </c>
      <c r="B74" s="262" t="s">
        <v>165</v>
      </c>
      <c r="C74" s="181">
        <v>0</v>
      </c>
      <c r="D74" s="181">
        <v>0</v>
      </c>
      <c r="E74" s="181">
        <v>0</v>
      </c>
      <c r="F74" s="181">
        <f>C74+D74+E74</f>
        <v>0</v>
      </c>
      <c r="G74" s="181">
        <v>0</v>
      </c>
      <c r="H74" s="181">
        <v>0</v>
      </c>
      <c r="I74" s="291">
        <v>0</v>
      </c>
      <c r="J74" s="206">
        <f>G74+H74+I74</f>
        <v>0</v>
      </c>
    </row>
    <row r="75" spans="1:10" s="22" customFormat="1" ht="12.75">
      <c r="A75" s="72"/>
      <c r="B75" s="73"/>
      <c r="C75" s="74"/>
      <c r="D75" s="74"/>
      <c r="E75" s="74"/>
      <c r="F75" s="74"/>
      <c r="G75" s="74"/>
      <c r="H75" s="74"/>
      <c r="I75" s="74"/>
      <c r="J75" s="74"/>
    </row>
    <row r="76" spans="1:10" s="22" customFormat="1" ht="12.75">
      <c r="A76" s="18"/>
      <c r="B76" s="19"/>
      <c r="C76" s="20"/>
      <c r="D76" s="20"/>
      <c r="E76" s="20"/>
      <c r="F76" s="20"/>
      <c r="G76" s="20"/>
      <c r="H76" s="21"/>
      <c r="I76" s="21"/>
      <c r="J76" s="30" t="s">
        <v>77</v>
      </c>
    </row>
    <row r="77" spans="1:10" s="22" customFormat="1" ht="12.75">
      <c r="A77" s="189"/>
      <c r="B77" s="145" t="s">
        <v>434</v>
      </c>
      <c r="C77" s="200" t="s">
        <v>595</v>
      </c>
      <c r="D77" s="170"/>
      <c r="E77" s="170"/>
      <c r="F77" s="170"/>
      <c r="G77" s="200" t="s">
        <v>501</v>
      </c>
      <c r="H77" s="170"/>
      <c r="I77" s="170"/>
      <c r="J77" s="201"/>
    </row>
    <row r="78" spans="1:10" s="22" customFormat="1" ht="12.75">
      <c r="A78" s="190" t="s">
        <v>1113</v>
      </c>
      <c r="B78" s="191" t="s">
        <v>1282</v>
      </c>
      <c r="C78" s="192" t="s">
        <v>722</v>
      </c>
      <c r="D78" s="192" t="s">
        <v>722</v>
      </c>
      <c r="E78" s="193" t="s">
        <v>972</v>
      </c>
      <c r="F78" s="192"/>
      <c r="G78" s="192" t="s">
        <v>722</v>
      </c>
      <c r="H78" s="192" t="s">
        <v>722</v>
      </c>
      <c r="I78" s="193" t="s">
        <v>972</v>
      </c>
      <c r="J78" s="145"/>
    </row>
    <row r="79" spans="1:10" s="22" customFormat="1" ht="12.75">
      <c r="A79" s="190"/>
      <c r="B79" s="191" t="s">
        <v>229</v>
      </c>
      <c r="C79" s="192" t="s">
        <v>414</v>
      </c>
      <c r="D79" s="192" t="s">
        <v>1148</v>
      </c>
      <c r="E79" s="193" t="s">
        <v>591</v>
      </c>
      <c r="F79" s="192" t="s">
        <v>523</v>
      </c>
      <c r="G79" s="192" t="s">
        <v>414</v>
      </c>
      <c r="H79" s="192" t="s">
        <v>1148</v>
      </c>
      <c r="I79" s="193" t="s">
        <v>591</v>
      </c>
      <c r="J79" s="193" t="s">
        <v>523</v>
      </c>
    </row>
    <row r="80" spans="1:10" s="22" customFormat="1" ht="12.75">
      <c r="A80" s="194"/>
      <c r="B80" s="195"/>
      <c r="C80" s="196" t="s">
        <v>528</v>
      </c>
      <c r="D80" s="196" t="s">
        <v>425</v>
      </c>
      <c r="E80" s="197" t="s">
        <v>722</v>
      </c>
      <c r="F80" s="196"/>
      <c r="G80" s="196" t="s">
        <v>528</v>
      </c>
      <c r="H80" s="196" t="s">
        <v>425</v>
      </c>
      <c r="I80" s="197" t="s">
        <v>722</v>
      </c>
      <c r="J80" s="197"/>
    </row>
    <row r="81" spans="1:10" s="22" customFormat="1" ht="12.75">
      <c r="A81" s="203">
        <v>1</v>
      </c>
      <c r="B81" s="207" t="s">
        <v>851</v>
      </c>
      <c r="C81" s="208">
        <v>3</v>
      </c>
      <c r="D81" s="209">
        <v>4</v>
      </c>
      <c r="E81" s="9">
        <v>5</v>
      </c>
      <c r="F81" s="187">
        <v>6</v>
      </c>
      <c r="G81" s="9">
        <v>7</v>
      </c>
      <c r="H81" s="9">
        <v>8</v>
      </c>
      <c r="I81" s="10">
        <v>9</v>
      </c>
      <c r="J81" s="10">
        <v>10</v>
      </c>
    </row>
    <row r="82" spans="1:10" s="22" customFormat="1" ht="12.75">
      <c r="A82" s="16" t="s">
        <v>1126</v>
      </c>
      <c r="B82" s="80" t="s">
        <v>909</v>
      </c>
      <c r="C82" s="86">
        <v>0</v>
      </c>
      <c r="D82" s="86">
        <v>0</v>
      </c>
      <c r="E82" s="86">
        <v>0</v>
      </c>
      <c r="F82" s="67">
        <f>C82+D82+E82</f>
        <v>0</v>
      </c>
      <c r="G82" s="86">
        <v>0</v>
      </c>
      <c r="H82" s="86">
        <v>0</v>
      </c>
      <c r="I82" s="86">
        <v>0</v>
      </c>
      <c r="J82" s="81">
        <f>G82+H82+I82</f>
        <v>0</v>
      </c>
    </row>
    <row r="83" spans="1:10" s="22" customFormat="1" ht="12.75">
      <c r="A83" s="133" t="s">
        <v>367</v>
      </c>
      <c r="B83" s="12"/>
      <c r="C83" s="39"/>
      <c r="D83" s="41"/>
      <c r="E83" s="41"/>
      <c r="F83" s="41"/>
      <c r="G83" s="41"/>
      <c r="H83" s="41"/>
      <c r="I83" s="56"/>
      <c r="J83" s="40"/>
    </row>
    <row r="84" spans="1:10" s="22" customFormat="1" ht="12.75">
      <c r="A84" s="186" t="s">
        <v>347</v>
      </c>
      <c r="B84" s="15" t="s">
        <v>515</v>
      </c>
      <c r="C84" s="35">
        <v>0</v>
      </c>
      <c r="D84" s="35">
        <v>0</v>
      </c>
      <c r="E84" s="35">
        <v>0</v>
      </c>
      <c r="F84" s="35">
        <f>C84+D84+E84</f>
        <v>0</v>
      </c>
      <c r="G84" s="35">
        <v>0</v>
      </c>
      <c r="H84" s="35">
        <v>0</v>
      </c>
      <c r="I84" s="46">
        <v>0</v>
      </c>
      <c r="J84" s="37">
        <f>G84+H84+I84</f>
        <v>0</v>
      </c>
    </row>
    <row r="85" spans="1:10" s="22" customFormat="1" ht="12.75">
      <c r="A85" s="180" t="s">
        <v>1527</v>
      </c>
      <c r="B85" s="80" t="s">
        <v>1236</v>
      </c>
      <c r="C85" s="86">
        <v>0</v>
      </c>
      <c r="D85" s="87">
        <v>0</v>
      </c>
      <c r="E85" s="87">
        <v>0</v>
      </c>
      <c r="F85" s="35">
        <f>C85+D85+E85</f>
        <v>0</v>
      </c>
      <c r="G85" s="87">
        <v>0</v>
      </c>
      <c r="H85" s="87">
        <v>0</v>
      </c>
      <c r="I85" s="117">
        <v>0</v>
      </c>
      <c r="J85" s="118">
        <f>G85+H85+I85</f>
        <v>0</v>
      </c>
    </row>
    <row r="86" spans="1:10" s="22" customFormat="1" ht="12.75">
      <c r="A86" s="61" t="s">
        <v>367</v>
      </c>
      <c r="B86" s="12"/>
      <c r="C86" s="39"/>
      <c r="D86" s="38"/>
      <c r="E86" s="38"/>
      <c r="F86" s="38"/>
      <c r="G86" s="38"/>
      <c r="H86" s="38"/>
      <c r="I86" s="55"/>
      <c r="J86" s="79"/>
    </row>
    <row r="87" spans="1:10" s="22" customFormat="1" ht="12.75">
      <c r="A87" s="232" t="s">
        <v>1298</v>
      </c>
      <c r="B87" s="217" t="s">
        <v>423</v>
      </c>
      <c r="C87" s="87">
        <v>0</v>
      </c>
      <c r="D87" s="87">
        <v>0</v>
      </c>
      <c r="E87" s="87">
        <v>0</v>
      </c>
      <c r="F87" s="87">
        <f>C87+D87+E87</f>
        <v>0</v>
      </c>
      <c r="G87" s="87">
        <v>0</v>
      </c>
      <c r="H87" s="87">
        <v>0</v>
      </c>
      <c r="I87" s="117">
        <v>0</v>
      </c>
      <c r="J87" s="118">
        <f>G87+H87+I87</f>
        <v>0</v>
      </c>
    </row>
    <row r="88" spans="1:10" s="22" customFormat="1" ht="12.75">
      <c r="A88" s="16" t="s">
        <v>121</v>
      </c>
      <c r="B88" s="80" t="s">
        <v>1610</v>
      </c>
      <c r="C88" s="69">
        <v>0</v>
      </c>
      <c r="D88" s="69">
        <v>0</v>
      </c>
      <c r="E88" s="69">
        <v>0</v>
      </c>
      <c r="F88" s="67">
        <f>C88+D88+E88</f>
        <v>0</v>
      </c>
      <c r="G88" s="69">
        <v>0</v>
      </c>
      <c r="H88" s="69">
        <v>0</v>
      </c>
      <c r="I88" s="69">
        <v>0</v>
      </c>
      <c r="J88" s="81">
        <f>G88+H88+I88</f>
        <v>0</v>
      </c>
    </row>
    <row r="89" spans="1:10" s="22" customFormat="1" ht="12.75">
      <c r="A89" s="235" t="s">
        <v>308</v>
      </c>
      <c r="B89" s="236"/>
      <c r="C89" s="135"/>
      <c r="D89" s="135"/>
      <c r="E89" s="135"/>
      <c r="F89" s="135"/>
      <c r="G89" s="135"/>
      <c r="H89" s="135"/>
      <c r="I89" s="130"/>
      <c r="J89" s="147"/>
    </row>
    <row r="90" spans="1:10" s="22" customFormat="1" ht="12.75">
      <c r="A90" s="299" t="s">
        <v>511</v>
      </c>
      <c r="B90" s="260" t="s">
        <v>500</v>
      </c>
      <c r="C90" s="139">
        <f aca="true" t="shared" si="0" ref="C90:J90">C56+C66+C69+C72+C82+C85</f>
        <v>12845254.85</v>
      </c>
      <c r="D90" s="139">
        <f t="shared" si="0"/>
        <v>67066198</v>
      </c>
      <c r="E90" s="139">
        <f t="shared" si="0"/>
        <v>43502.72</v>
      </c>
      <c r="F90" s="139">
        <f t="shared" si="0"/>
        <v>79954955.57</v>
      </c>
      <c r="G90" s="139">
        <f t="shared" si="0"/>
        <v>4766210.44</v>
      </c>
      <c r="H90" s="139">
        <f t="shared" si="0"/>
        <v>45860103.15</v>
      </c>
      <c r="I90" s="309">
        <f t="shared" si="0"/>
        <v>25800</v>
      </c>
      <c r="J90" s="141">
        <f t="shared" si="0"/>
        <v>50652113.59</v>
      </c>
    </row>
    <row r="91" spans="1:10" s="22" customFormat="1" ht="22.5" customHeight="1">
      <c r="A91" s="300" t="s">
        <v>1571</v>
      </c>
      <c r="B91" s="260" t="s">
        <v>133</v>
      </c>
      <c r="C91" s="139">
        <f>C54+C90</f>
        <v>12920654.83</v>
      </c>
      <c r="D91" s="138">
        <f>D54+D90</f>
        <v>71245895.83</v>
      </c>
      <c r="E91" s="138">
        <f>E54+E90</f>
        <v>43502.72</v>
      </c>
      <c r="F91" s="181">
        <f>C91+D91+E91</f>
        <v>84210053.38</v>
      </c>
      <c r="G91" s="138">
        <f>G54+G90</f>
        <v>4942543.44</v>
      </c>
      <c r="H91" s="138">
        <f>H54+H90</f>
        <v>79808094.91</v>
      </c>
      <c r="I91" s="140">
        <f>I54+I90</f>
        <v>116698.32</v>
      </c>
      <c r="J91" s="206">
        <f>G91+H91+I91</f>
        <v>84867336.67</v>
      </c>
    </row>
    <row r="92" spans="1:10" s="22" customFormat="1" ht="12.75">
      <c r="A92" s="72"/>
      <c r="B92" s="73"/>
      <c r="C92" s="74"/>
      <c r="D92" s="74"/>
      <c r="E92" s="74"/>
      <c r="F92" s="74"/>
      <c r="G92" s="74"/>
      <c r="H92" s="74"/>
      <c r="I92" s="74"/>
      <c r="J92" s="74"/>
    </row>
    <row r="93" spans="1:10" s="22" customFormat="1" ht="12.75">
      <c r="A93" s="18"/>
      <c r="B93" s="19"/>
      <c r="C93" s="20"/>
      <c r="D93" s="20"/>
      <c r="E93" s="20"/>
      <c r="F93" s="20"/>
      <c r="G93" s="20"/>
      <c r="H93" s="21"/>
      <c r="I93" s="21"/>
      <c r="J93" s="30" t="s">
        <v>533</v>
      </c>
    </row>
    <row r="94" spans="1:10" s="22" customFormat="1" ht="12.75">
      <c r="A94" s="189"/>
      <c r="B94" s="145" t="s">
        <v>434</v>
      </c>
      <c r="C94" s="200" t="s">
        <v>595</v>
      </c>
      <c r="D94" s="170"/>
      <c r="E94" s="170"/>
      <c r="F94" s="170"/>
      <c r="G94" s="200" t="s">
        <v>501</v>
      </c>
      <c r="H94" s="170"/>
      <c r="I94" s="170"/>
      <c r="J94" s="201"/>
    </row>
    <row r="95" spans="1:10" s="22" customFormat="1" ht="12.75">
      <c r="A95" s="190" t="s">
        <v>1376</v>
      </c>
      <c r="B95" s="191" t="s">
        <v>1282</v>
      </c>
      <c r="C95" s="192" t="s">
        <v>722</v>
      </c>
      <c r="D95" s="192" t="s">
        <v>722</v>
      </c>
      <c r="E95" s="193" t="s">
        <v>972</v>
      </c>
      <c r="F95" s="192"/>
      <c r="G95" s="192" t="s">
        <v>722</v>
      </c>
      <c r="H95" s="192" t="s">
        <v>722</v>
      </c>
      <c r="I95" s="193" t="s">
        <v>972</v>
      </c>
      <c r="J95" s="145"/>
    </row>
    <row r="96" spans="1:10" s="22" customFormat="1" ht="12.75">
      <c r="A96" s="190"/>
      <c r="B96" s="191" t="s">
        <v>229</v>
      </c>
      <c r="C96" s="192" t="s">
        <v>414</v>
      </c>
      <c r="D96" s="192" t="s">
        <v>1148</v>
      </c>
      <c r="E96" s="193" t="s">
        <v>591</v>
      </c>
      <c r="F96" s="192" t="s">
        <v>523</v>
      </c>
      <c r="G96" s="192" t="s">
        <v>414</v>
      </c>
      <c r="H96" s="192" t="s">
        <v>1148</v>
      </c>
      <c r="I96" s="193" t="s">
        <v>591</v>
      </c>
      <c r="J96" s="193" t="s">
        <v>523</v>
      </c>
    </row>
    <row r="97" spans="1:10" s="22" customFormat="1" ht="12.75">
      <c r="A97" s="190"/>
      <c r="B97" s="195"/>
      <c r="C97" s="196" t="s">
        <v>528</v>
      </c>
      <c r="D97" s="196" t="s">
        <v>425</v>
      </c>
      <c r="E97" s="197" t="s">
        <v>722</v>
      </c>
      <c r="F97" s="196"/>
      <c r="G97" s="196" t="s">
        <v>528</v>
      </c>
      <c r="H97" s="196" t="s">
        <v>425</v>
      </c>
      <c r="I97" s="197" t="s">
        <v>722</v>
      </c>
      <c r="J97" s="197"/>
    </row>
    <row r="98" spans="1:10" s="22" customFormat="1" ht="12.75">
      <c r="A98" s="301">
        <v>1</v>
      </c>
      <c r="B98" s="207" t="s">
        <v>851</v>
      </c>
      <c r="C98" s="208">
        <v>3</v>
      </c>
      <c r="D98" s="209">
        <v>4</v>
      </c>
      <c r="E98" s="9">
        <v>5</v>
      </c>
      <c r="F98" s="187">
        <v>6</v>
      </c>
      <c r="G98" s="9">
        <v>7</v>
      </c>
      <c r="H98" s="9">
        <v>8</v>
      </c>
      <c r="I98" s="10">
        <v>9</v>
      </c>
      <c r="J98" s="10">
        <v>10</v>
      </c>
    </row>
    <row r="99" spans="1:10" s="22" customFormat="1" ht="12.75">
      <c r="A99" s="302" t="s">
        <v>1407</v>
      </c>
      <c r="B99" s="303"/>
      <c r="C99" s="31"/>
      <c r="D99" s="23"/>
      <c r="E99" s="23"/>
      <c r="F99" s="23"/>
      <c r="G99" s="23"/>
      <c r="H99" s="23"/>
      <c r="I99" s="23"/>
      <c r="J99" s="27"/>
    </row>
    <row r="100" spans="1:10" s="22" customFormat="1" ht="22.5">
      <c r="A100" s="232" t="s">
        <v>1112</v>
      </c>
      <c r="B100" s="85" t="s">
        <v>1194</v>
      </c>
      <c r="C100" s="86">
        <v>0</v>
      </c>
      <c r="D100" s="87">
        <v>0</v>
      </c>
      <c r="E100" s="87">
        <v>0</v>
      </c>
      <c r="F100" s="35">
        <f>C100+D100+E100</f>
        <v>0</v>
      </c>
      <c r="G100" s="87">
        <v>0</v>
      </c>
      <c r="H100" s="87">
        <v>0</v>
      </c>
      <c r="I100" s="117">
        <v>0</v>
      </c>
      <c r="J100" s="118">
        <f>G100+H100+I100</f>
        <v>0</v>
      </c>
    </row>
    <row r="101" spans="1:10" s="22" customFormat="1" ht="12.75">
      <c r="A101" s="61" t="s">
        <v>367</v>
      </c>
      <c r="B101" s="12"/>
      <c r="C101" s="39"/>
      <c r="D101" s="38"/>
      <c r="E101" s="38"/>
      <c r="F101" s="38"/>
      <c r="G101" s="38"/>
      <c r="H101" s="38"/>
      <c r="I101" s="55"/>
      <c r="J101" s="79"/>
    </row>
    <row r="102" spans="1:10" s="22" customFormat="1" ht="12.75">
      <c r="A102" s="186" t="s">
        <v>347</v>
      </c>
      <c r="B102" s="217" t="s">
        <v>737</v>
      </c>
      <c r="C102" s="87">
        <v>0</v>
      </c>
      <c r="D102" s="87">
        <v>0</v>
      </c>
      <c r="E102" s="87">
        <v>0</v>
      </c>
      <c r="F102" s="87">
        <f>C102+D102+E102</f>
        <v>0</v>
      </c>
      <c r="G102" s="87">
        <v>0</v>
      </c>
      <c r="H102" s="87">
        <v>0</v>
      </c>
      <c r="I102" s="117">
        <v>0</v>
      </c>
      <c r="J102" s="118">
        <f>G102+H102+I102</f>
        <v>0</v>
      </c>
    </row>
    <row r="103" spans="1:10" s="22" customFormat="1" ht="22.5">
      <c r="A103" s="180" t="s">
        <v>1027</v>
      </c>
      <c r="B103" s="80" t="s">
        <v>1549</v>
      </c>
      <c r="C103" s="86">
        <v>1226839.3</v>
      </c>
      <c r="D103" s="87">
        <v>53436.47</v>
      </c>
      <c r="E103" s="87">
        <v>146844.8</v>
      </c>
      <c r="F103" s="35">
        <f>C103+D103+E103</f>
        <v>1427120.57</v>
      </c>
      <c r="G103" s="87">
        <v>1181476.79</v>
      </c>
      <c r="H103" s="87">
        <v>73690.2</v>
      </c>
      <c r="I103" s="117">
        <v>272062.12</v>
      </c>
      <c r="J103" s="118">
        <f>G103+H103+I103</f>
        <v>1527229.11</v>
      </c>
    </row>
    <row r="104" spans="1:10" s="22" customFormat="1" ht="12.75">
      <c r="A104" s="61" t="s">
        <v>367</v>
      </c>
      <c r="B104" s="12"/>
      <c r="C104" s="39"/>
      <c r="D104" s="38"/>
      <c r="E104" s="38"/>
      <c r="F104" s="38"/>
      <c r="G104" s="38"/>
      <c r="H104" s="38"/>
      <c r="I104" s="55"/>
      <c r="J104" s="79"/>
    </row>
    <row r="105" spans="1:10" s="22" customFormat="1" ht="12.75">
      <c r="A105" s="232" t="s">
        <v>1308</v>
      </c>
      <c r="B105" s="217" t="s">
        <v>221</v>
      </c>
      <c r="C105" s="87">
        <v>0</v>
      </c>
      <c r="D105" s="87">
        <v>0</v>
      </c>
      <c r="E105" s="87">
        <v>0</v>
      </c>
      <c r="F105" s="87">
        <f>C105+D105+E105</f>
        <v>0</v>
      </c>
      <c r="G105" s="87">
        <v>0</v>
      </c>
      <c r="H105" s="87">
        <v>0</v>
      </c>
      <c r="I105" s="117">
        <v>0</v>
      </c>
      <c r="J105" s="118">
        <f>G105+H105+I105</f>
        <v>0</v>
      </c>
    </row>
    <row r="106" spans="1:10" s="22" customFormat="1" ht="12.75">
      <c r="A106" s="180" t="s">
        <v>1715</v>
      </c>
      <c r="B106" s="80" t="s">
        <v>109</v>
      </c>
      <c r="C106" s="86">
        <v>0</v>
      </c>
      <c r="D106" s="87">
        <v>525904.35</v>
      </c>
      <c r="E106" s="87">
        <v>0</v>
      </c>
      <c r="F106" s="35">
        <f>C106+D106+E106</f>
        <v>525904.35</v>
      </c>
      <c r="G106" s="87">
        <v>0</v>
      </c>
      <c r="H106" s="87">
        <v>2210.01</v>
      </c>
      <c r="I106" s="117">
        <v>0</v>
      </c>
      <c r="J106" s="118">
        <f>G106+H106+I106</f>
        <v>2210.01</v>
      </c>
    </row>
    <row r="107" spans="1:10" s="22" customFormat="1" ht="12.75">
      <c r="A107" s="180" t="s">
        <v>220</v>
      </c>
      <c r="B107" s="80" t="s">
        <v>481</v>
      </c>
      <c r="C107" s="86">
        <f>C109+C110+C111+C112</f>
        <v>0</v>
      </c>
      <c r="D107" s="86">
        <f>D109+D110+D111+D112</f>
        <v>0</v>
      </c>
      <c r="E107" s="86">
        <f>E109+E110+E111+E112</f>
        <v>0</v>
      </c>
      <c r="F107" s="35">
        <f>C107+D107+E107</f>
        <v>0</v>
      </c>
      <c r="G107" s="86">
        <f>G109+G110+G111+G112</f>
        <v>0</v>
      </c>
      <c r="H107" s="86">
        <f>H109+H110+H111+H112</f>
        <v>0</v>
      </c>
      <c r="I107" s="86">
        <f>I109+I110+I111+I112</f>
        <v>0</v>
      </c>
      <c r="J107" s="118">
        <f>G107+H107+I107</f>
        <v>0</v>
      </c>
    </row>
    <row r="108" spans="1:10" s="22" customFormat="1" ht="12.75">
      <c r="A108" s="61" t="s">
        <v>1383</v>
      </c>
      <c r="B108" s="12"/>
      <c r="C108" s="39"/>
      <c r="D108" s="38"/>
      <c r="E108" s="38"/>
      <c r="F108" s="38"/>
      <c r="G108" s="38"/>
      <c r="H108" s="38"/>
      <c r="I108" s="55"/>
      <c r="J108" s="79"/>
    </row>
    <row r="109" spans="1:10" s="22" customFormat="1" ht="22.5">
      <c r="A109" s="232" t="s">
        <v>209</v>
      </c>
      <c r="B109" s="217" t="s">
        <v>841</v>
      </c>
      <c r="C109" s="87">
        <v>0</v>
      </c>
      <c r="D109" s="87">
        <v>0</v>
      </c>
      <c r="E109" s="87">
        <v>0</v>
      </c>
      <c r="F109" s="87">
        <f>C109+D109+E109</f>
        <v>0</v>
      </c>
      <c r="G109" s="87">
        <v>0</v>
      </c>
      <c r="H109" s="87">
        <v>0</v>
      </c>
      <c r="I109" s="117">
        <v>0</v>
      </c>
      <c r="J109" s="118">
        <f>G109+H109+I109</f>
        <v>0</v>
      </c>
    </row>
    <row r="110" spans="1:10" s="22" customFormat="1" ht="12.75">
      <c r="A110" s="180" t="s">
        <v>810</v>
      </c>
      <c r="B110" s="80" t="s">
        <v>1297</v>
      </c>
      <c r="C110" s="86">
        <v>0</v>
      </c>
      <c r="D110" s="87">
        <v>0</v>
      </c>
      <c r="E110" s="87">
        <v>0</v>
      </c>
      <c r="F110" s="35">
        <f>C110+D110+E110</f>
        <v>0</v>
      </c>
      <c r="G110" s="87">
        <v>0</v>
      </c>
      <c r="H110" s="87">
        <v>0</v>
      </c>
      <c r="I110" s="117">
        <v>0</v>
      </c>
      <c r="J110" s="118">
        <f>G110+H110+I110</f>
        <v>0</v>
      </c>
    </row>
    <row r="111" spans="1:10" s="22" customFormat="1" ht="12.75">
      <c r="A111" s="180" t="s">
        <v>459</v>
      </c>
      <c r="B111" s="80" t="s">
        <v>21</v>
      </c>
      <c r="C111" s="86">
        <v>0</v>
      </c>
      <c r="D111" s="87">
        <v>0</v>
      </c>
      <c r="E111" s="87">
        <v>0</v>
      </c>
      <c r="F111" s="35">
        <f>C111+D111+E111</f>
        <v>0</v>
      </c>
      <c r="G111" s="87">
        <v>0</v>
      </c>
      <c r="H111" s="87">
        <v>0</v>
      </c>
      <c r="I111" s="117">
        <v>0</v>
      </c>
      <c r="J111" s="118">
        <f>G111+H111+I111</f>
        <v>0</v>
      </c>
    </row>
    <row r="112" spans="1:10" s="22" customFormat="1" ht="12.75">
      <c r="A112" s="180" t="s">
        <v>1298</v>
      </c>
      <c r="B112" s="80" t="s">
        <v>473</v>
      </c>
      <c r="C112" s="86">
        <v>0</v>
      </c>
      <c r="D112" s="87">
        <v>0</v>
      </c>
      <c r="E112" s="87">
        <v>0</v>
      </c>
      <c r="F112" s="35">
        <f>C112+D112+E112</f>
        <v>0</v>
      </c>
      <c r="G112" s="87">
        <v>0</v>
      </c>
      <c r="H112" s="87">
        <v>0</v>
      </c>
      <c r="I112" s="117">
        <v>0</v>
      </c>
      <c r="J112" s="118">
        <f>G112+H112+I112</f>
        <v>0</v>
      </c>
    </row>
    <row r="113" spans="1:10" s="22" customFormat="1" ht="22.5">
      <c r="A113" s="17" t="s">
        <v>40</v>
      </c>
      <c r="B113" s="15" t="s">
        <v>9</v>
      </c>
      <c r="C113" s="42">
        <v>0</v>
      </c>
      <c r="D113" s="42">
        <v>0</v>
      </c>
      <c r="E113" s="42">
        <v>0</v>
      </c>
      <c r="F113" s="35">
        <f>C113+D113+E113</f>
        <v>0</v>
      </c>
      <c r="G113" s="42">
        <v>0</v>
      </c>
      <c r="H113" s="42">
        <v>0</v>
      </c>
      <c r="I113" s="42">
        <v>0</v>
      </c>
      <c r="J113" s="37">
        <f>G113+H113+I113</f>
        <v>0</v>
      </c>
    </row>
    <row r="114" spans="1:10" s="22" customFormat="1" ht="12.75">
      <c r="A114" s="61" t="s">
        <v>367</v>
      </c>
      <c r="B114" s="12"/>
      <c r="C114" s="39"/>
      <c r="D114" s="41"/>
      <c r="E114" s="41"/>
      <c r="F114" s="41"/>
      <c r="G114" s="39"/>
      <c r="H114" s="41"/>
      <c r="I114" s="41"/>
      <c r="J114" s="45"/>
    </row>
    <row r="115" spans="1:10" s="22" customFormat="1" ht="12.75">
      <c r="A115" s="232" t="s">
        <v>1308</v>
      </c>
      <c r="B115" s="15" t="s">
        <v>1307</v>
      </c>
      <c r="C115" s="42">
        <v>0</v>
      </c>
      <c r="D115" s="42">
        <v>0</v>
      </c>
      <c r="E115" s="42">
        <v>0</v>
      </c>
      <c r="F115" s="35">
        <f>C115+D115+E115</f>
        <v>0</v>
      </c>
      <c r="G115" s="42">
        <v>0</v>
      </c>
      <c r="H115" s="42">
        <v>0</v>
      </c>
      <c r="I115" s="57">
        <v>0</v>
      </c>
      <c r="J115" s="37">
        <f>G115+H115+I115</f>
        <v>0</v>
      </c>
    </row>
    <row r="116" spans="1:10" s="22" customFormat="1" ht="12.75">
      <c r="A116" s="17" t="s">
        <v>431</v>
      </c>
      <c r="B116" s="12" t="s">
        <v>346</v>
      </c>
      <c r="C116" s="44">
        <v>0</v>
      </c>
      <c r="D116" s="44">
        <v>36752120.57</v>
      </c>
      <c r="E116" s="44">
        <v>0</v>
      </c>
      <c r="F116" s="41">
        <f>C116+D116+E116</f>
        <v>36752120.57</v>
      </c>
      <c r="G116" s="44">
        <v>0</v>
      </c>
      <c r="H116" s="44">
        <v>0</v>
      </c>
      <c r="I116" s="44">
        <v>0</v>
      </c>
      <c r="J116" s="304">
        <f>G116+H116+I116</f>
        <v>0</v>
      </c>
    </row>
    <row r="117" spans="1:10" s="22" customFormat="1" ht="12.75">
      <c r="A117" s="59" t="s">
        <v>558</v>
      </c>
      <c r="B117" s="80" t="s">
        <v>1526</v>
      </c>
      <c r="C117" s="67">
        <v>4313575.5</v>
      </c>
      <c r="D117" s="67">
        <v>67186198</v>
      </c>
      <c r="E117" s="67">
        <v>0</v>
      </c>
      <c r="F117" s="67">
        <f>C117+D117+E117</f>
        <v>71499773.5</v>
      </c>
      <c r="G117" s="67">
        <v>-3101743.92</v>
      </c>
      <c r="H117" s="67">
        <v>47710369.14</v>
      </c>
      <c r="I117" s="67">
        <v>0</v>
      </c>
      <c r="J117" s="81">
        <f>G117+H117+I117</f>
        <v>44608625.22</v>
      </c>
    </row>
    <row r="118" spans="1:10" s="22" customFormat="1" ht="12.75">
      <c r="A118" s="17" t="s">
        <v>208</v>
      </c>
      <c r="B118" s="15" t="s">
        <v>330</v>
      </c>
      <c r="C118" s="42">
        <v>28831.8</v>
      </c>
      <c r="D118" s="42">
        <v>351507.71</v>
      </c>
      <c r="E118" s="42">
        <v>0</v>
      </c>
      <c r="F118" s="35">
        <f>C118+D118+E118</f>
        <v>380339.51</v>
      </c>
      <c r="G118" s="42">
        <v>272978.2</v>
      </c>
      <c r="H118" s="42">
        <v>536728.53</v>
      </c>
      <c r="I118" s="42">
        <v>0</v>
      </c>
      <c r="J118" s="37">
        <f>G118+H118+I118</f>
        <v>809706.73</v>
      </c>
    </row>
    <row r="119" spans="1:10" s="22" customFormat="1" ht="12.75">
      <c r="A119" s="235" t="s">
        <v>1531</v>
      </c>
      <c r="B119" s="236"/>
      <c r="C119" s="135"/>
      <c r="D119" s="135"/>
      <c r="E119" s="135"/>
      <c r="F119" s="135"/>
      <c r="G119" s="135"/>
      <c r="H119" s="135"/>
      <c r="I119" s="130"/>
      <c r="J119" s="147"/>
    </row>
    <row r="120" spans="1:10" s="22" customFormat="1" ht="22.5">
      <c r="A120" s="299" t="s">
        <v>754</v>
      </c>
      <c r="B120" s="260" t="s">
        <v>1042</v>
      </c>
      <c r="C120" s="139">
        <f>C100+C103+C106+C107+C113+C116+C117+C118</f>
        <v>5569246.6</v>
      </c>
      <c r="D120" s="139">
        <f>D100+D103+D106+D107+D113+D116+D117+D118</f>
        <v>104869167.1</v>
      </c>
      <c r="E120" s="139">
        <f>E100+E103+E106+E107+E113+E116+E117+E118</f>
        <v>146844.8</v>
      </c>
      <c r="F120" s="138">
        <f>C120+D120+E120</f>
        <v>110585258.5</v>
      </c>
      <c r="G120" s="139">
        <f>G100+G103+G106+G107+G113+G116+G117+G118</f>
        <v>-1647288.93</v>
      </c>
      <c r="H120" s="139">
        <f>H100+H103+H106+H107+H113+H116+H117+H118</f>
        <v>48322997.88</v>
      </c>
      <c r="I120" s="139">
        <f>I100+I103+I106+I107+I113+I116+I117+I118</f>
        <v>272062.12</v>
      </c>
      <c r="J120" s="141">
        <f>G120+H120+I120</f>
        <v>46947771.07</v>
      </c>
    </row>
    <row r="121" spans="1:10" s="22" customFormat="1" ht="12.75">
      <c r="A121" s="60" t="s">
        <v>329</v>
      </c>
      <c r="B121" s="89"/>
      <c r="C121" s="39"/>
      <c r="D121" s="41"/>
      <c r="E121" s="41"/>
      <c r="F121" s="41"/>
      <c r="G121" s="39"/>
      <c r="H121" s="41"/>
      <c r="I121" s="41"/>
      <c r="J121" s="111"/>
    </row>
    <row r="122" spans="1:10" s="22" customFormat="1" ht="12.75">
      <c r="A122" s="221" t="s">
        <v>790</v>
      </c>
      <c r="B122" s="177" t="s">
        <v>453</v>
      </c>
      <c r="C122" s="43">
        <f>-329899.4+7681307.63</f>
        <v>7351408.23</v>
      </c>
      <c r="D122" s="43">
        <f>-34825830.73+1202559.46</f>
        <v>-33623271.27</v>
      </c>
      <c r="E122" s="43">
        <f>561.02-103903.1</f>
        <v>-103342.08</v>
      </c>
      <c r="F122" s="35">
        <f>C122+D122+E122</f>
        <v>-26375205.12</v>
      </c>
      <c r="G122" s="43">
        <v>6589832.37</v>
      </c>
      <c r="H122" s="43">
        <v>31485097.03</v>
      </c>
      <c r="I122" s="43">
        <v>-155363.8</v>
      </c>
      <c r="J122" s="37">
        <f>G122+H122+I122</f>
        <v>37919565.6</v>
      </c>
    </row>
    <row r="123" spans="1:10" ht="22.5" customHeight="1">
      <c r="A123" s="136" t="s">
        <v>1357</v>
      </c>
      <c r="B123" s="137" t="s">
        <v>1696</v>
      </c>
      <c r="C123" s="70">
        <f>C120+C122</f>
        <v>12920654.83</v>
      </c>
      <c r="D123" s="70">
        <f>D120+D122</f>
        <v>71245895.83</v>
      </c>
      <c r="E123" s="70">
        <f>E120+E122</f>
        <v>43502.72</v>
      </c>
      <c r="F123" s="70">
        <f>C123+D123+E123</f>
        <v>84210053.38</v>
      </c>
      <c r="G123" s="70">
        <f>G120+G122</f>
        <v>4942543.44</v>
      </c>
      <c r="H123" s="70">
        <f>H120+H122</f>
        <v>79808094.91</v>
      </c>
      <c r="I123" s="70">
        <f>I120+I122</f>
        <v>116698.32</v>
      </c>
      <c r="J123" s="71">
        <f>G123+H123+I123</f>
        <v>84867336.67</v>
      </c>
    </row>
    <row r="124" spans="1:2" ht="12.75">
      <c r="A124" s="1"/>
      <c r="B124" s="4"/>
    </row>
    <row r="125" spans="1:2" ht="12.75">
      <c r="A125" s="1" t="s">
        <v>599</v>
      </c>
      <c r="B125" s="4"/>
    </row>
    <row r="126" spans="1:2" ht="12.75">
      <c r="A126" s="1" t="s">
        <v>971</v>
      </c>
      <c r="B126" s="4"/>
    </row>
    <row r="128" spans="1:10" ht="12.75">
      <c r="A128" s="47" t="s">
        <v>695</v>
      </c>
      <c r="B128" s="48"/>
      <c r="C128" s="305">
        <f>C91-C123</f>
        <v>0</v>
      </c>
      <c r="D128" s="305">
        <f>D91-D123</f>
        <v>0</v>
      </c>
      <c r="E128" s="305"/>
      <c r="F128" s="305">
        <f>F91-F123</f>
        <v>0</v>
      </c>
      <c r="G128" s="305">
        <f>G91-G123</f>
        <v>0</v>
      </c>
      <c r="H128" s="305">
        <f>H91-H123</f>
        <v>0</v>
      </c>
      <c r="I128" s="305"/>
      <c r="J128" s="305">
        <f>J91-J123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70"/>
  <rowBreaks count="9" manualBreakCount="9">
    <brk id="37" max="255" man="1"/>
    <brk id="75" max="255" man="1"/>
    <brk id="92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82"/>
  <sheetViews>
    <sheetView showGridLines="0" zoomScalePageLayoutView="0" workbookViewId="0" topLeftCell="A24">
      <selection activeCell="G79" sqref="G79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</cols>
  <sheetData>
    <row r="1" spans="1:11" ht="10.5" customHeight="1">
      <c r="A1" s="24"/>
      <c r="B1" s="24"/>
      <c r="C1" s="24"/>
      <c r="D1" s="4"/>
      <c r="E1" s="4"/>
      <c r="J1" s="1"/>
      <c r="K1" s="178" t="s">
        <v>932</v>
      </c>
    </row>
    <row r="2" spans="1:11" ht="13.5" customHeight="1">
      <c r="A2" s="1"/>
      <c r="B2" s="91"/>
      <c r="C2" s="91"/>
      <c r="D2" s="4"/>
      <c r="E2" s="4"/>
      <c r="F2" s="92" t="s">
        <v>1184</v>
      </c>
      <c r="G2" s="2"/>
      <c r="H2" s="2"/>
      <c r="I2" s="2"/>
      <c r="J2" s="2"/>
      <c r="K2" s="2"/>
    </row>
    <row r="3" spans="1:11" ht="12.75" customHeight="1">
      <c r="A3" s="240" t="s">
        <v>157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6" customHeight="1">
      <c r="A4" s="1"/>
      <c r="B4" s="1"/>
      <c r="C4" s="1"/>
      <c r="D4" s="93"/>
      <c r="E4" s="93"/>
      <c r="F4" s="2"/>
      <c r="G4" s="2"/>
      <c r="H4" s="2"/>
      <c r="I4" s="2"/>
      <c r="J4" s="2"/>
      <c r="K4" s="2"/>
    </row>
    <row r="5" spans="1:11" ht="12.75">
      <c r="A5" s="7" t="s">
        <v>514</v>
      </c>
      <c r="B5" s="6" t="s">
        <v>1406</v>
      </c>
      <c r="C5" s="98" t="s">
        <v>434</v>
      </c>
      <c r="D5" s="241" t="s">
        <v>595</v>
      </c>
      <c r="E5" s="242"/>
      <c r="F5" s="242"/>
      <c r="G5" s="242"/>
      <c r="H5" s="241" t="s">
        <v>501</v>
      </c>
      <c r="I5" s="242"/>
      <c r="J5" s="243"/>
      <c r="K5" s="243"/>
    </row>
    <row r="6" spans="1:11" ht="12.75">
      <c r="A6" s="90" t="s">
        <v>1213</v>
      </c>
      <c r="B6" s="94" t="s">
        <v>1503</v>
      </c>
      <c r="C6" s="94" t="s">
        <v>1282</v>
      </c>
      <c r="D6" s="8" t="s">
        <v>467</v>
      </c>
      <c r="E6" s="8" t="s">
        <v>722</v>
      </c>
      <c r="F6" s="193" t="s">
        <v>972</v>
      </c>
      <c r="G6" s="95"/>
      <c r="H6" s="8" t="s">
        <v>467</v>
      </c>
      <c r="I6" s="8" t="s">
        <v>722</v>
      </c>
      <c r="J6" s="193" t="s">
        <v>972</v>
      </c>
      <c r="K6" s="95"/>
    </row>
    <row r="7" spans="1:11" ht="12.75">
      <c r="A7" s="90" t="s">
        <v>765</v>
      </c>
      <c r="B7" s="94" t="s">
        <v>1714</v>
      </c>
      <c r="C7" s="94" t="s">
        <v>229</v>
      </c>
      <c r="D7" s="8" t="s">
        <v>1713</v>
      </c>
      <c r="E7" s="8" t="s">
        <v>1139</v>
      </c>
      <c r="F7" s="193" t="s">
        <v>591</v>
      </c>
      <c r="G7" s="95" t="s">
        <v>523</v>
      </c>
      <c r="H7" s="8" t="s">
        <v>1713</v>
      </c>
      <c r="I7" s="8" t="s">
        <v>1139</v>
      </c>
      <c r="J7" s="193" t="s">
        <v>591</v>
      </c>
      <c r="K7" s="95" t="s">
        <v>523</v>
      </c>
    </row>
    <row r="8" spans="1:11" ht="12.75">
      <c r="A8" s="90" t="s">
        <v>663</v>
      </c>
      <c r="B8" s="96"/>
      <c r="C8" s="94"/>
      <c r="D8" s="8" t="s">
        <v>528</v>
      </c>
      <c r="E8" s="8" t="s">
        <v>149</v>
      </c>
      <c r="F8" s="197" t="s">
        <v>722</v>
      </c>
      <c r="G8" s="97"/>
      <c r="H8" s="8" t="s">
        <v>528</v>
      </c>
      <c r="I8" s="8" t="s">
        <v>149</v>
      </c>
      <c r="J8" s="197" t="s">
        <v>722</v>
      </c>
      <c r="K8" s="97"/>
    </row>
    <row r="9" spans="1:11" ht="12.75">
      <c r="A9" s="7">
        <v>1</v>
      </c>
      <c r="B9" s="98">
        <v>2</v>
      </c>
      <c r="C9" s="98">
        <v>3</v>
      </c>
      <c r="D9" s="58">
        <v>4</v>
      </c>
      <c r="E9" s="265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26">
        <v>11</v>
      </c>
    </row>
    <row r="10" spans="1:11" ht="22.5">
      <c r="A10" s="99" t="s">
        <v>1306</v>
      </c>
      <c r="B10" s="100" t="s">
        <v>1502</v>
      </c>
      <c r="C10" s="101" t="s">
        <v>123</v>
      </c>
      <c r="D10" s="112">
        <v>0</v>
      </c>
      <c r="E10" s="112">
        <v>0</v>
      </c>
      <c r="F10" s="210">
        <v>0</v>
      </c>
      <c r="G10" s="113">
        <f>D10+E10+F10</f>
        <v>0</v>
      </c>
      <c r="H10" s="135">
        <v>0</v>
      </c>
      <c r="I10" s="210">
        <v>0</v>
      </c>
      <c r="J10" s="210">
        <v>0</v>
      </c>
      <c r="K10" s="147">
        <f>H10+I10+J10</f>
        <v>0</v>
      </c>
    </row>
    <row r="11" spans="1:11" ht="22.5">
      <c r="A11" s="211" t="s">
        <v>850</v>
      </c>
      <c r="B11" s="263" t="s">
        <v>1657</v>
      </c>
      <c r="C11" s="106" t="s">
        <v>1556</v>
      </c>
      <c r="D11" s="67">
        <v>0</v>
      </c>
      <c r="E11" s="67">
        <v>0</v>
      </c>
      <c r="F11" s="67">
        <v>0</v>
      </c>
      <c r="G11" s="87">
        <f>D11+E11+F11</f>
        <v>0</v>
      </c>
      <c r="H11" s="67">
        <v>0</v>
      </c>
      <c r="I11" s="68">
        <v>0</v>
      </c>
      <c r="J11" s="68">
        <v>0</v>
      </c>
      <c r="K11" s="81">
        <f>H11+I11+J11</f>
        <v>0</v>
      </c>
    </row>
    <row r="12" spans="1:11" ht="12.75">
      <c r="A12" s="211" t="s">
        <v>472</v>
      </c>
      <c r="B12" s="179" t="s">
        <v>120</v>
      </c>
      <c r="C12" s="106" t="s">
        <v>1186</v>
      </c>
      <c r="D12" s="67">
        <v>0</v>
      </c>
      <c r="E12" s="67">
        <v>0</v>
      </c>
      <c r="F12" s="67">
        <v>0</v>
      </c>
      <c r="G12" s="87">
        <f>D12+E12+F12</f>
        <v>0</v>
      </c>
      <c r="H12" s="67">
        <v>0</v>
      </c>
      <c r="I12" s="68">
        <v>0</v>
      </c>
      <c r="J12" s="68">
        <v>0</v>
      </c>
      <c r="K12" s="118">
        <f>H12+I12+J12</f>
        <v>0</v>
      </c>
    </row>
    <row r="13" spans="1:11" ht="22.5">
      <c r="A13" s="211" t="s">
        <v>20</v>
      </c>
      <c r="B13" s="179" t="s">
        <v>623</v>
      </c>
      <c r="C13" s="106" t="s">
        <v>23</v>
      </c>
      <c r="D13" s="67">
        <v>0</v>
      </c>
      <c r="E13" s="67">
        <v>0</v>
      </c>
      <c r="F13" s="67">
        <v>0</v>
      </c>
      <c r="G13" s="67">
        <f>D13+E13+F13</f>
        <v>0</v>
      </c>
      <c r="H13" s="67">
        <v>0</v>
      </c>
      <c r="I13" s="68">
        <v>0</v>
      </c>
      <c r="J13" s="68">
        <v>0</v>
      </c>
      <c r="K13" s="118">
        <f>H13+I13+J13</f>
        <v>0</v>
      </c>
    </row>
    <row r="14" spans="1:11" ht="12.75">
      <c r="A14" s="102"/>
      <c r="B14" s="105" t="s">
        <v>1058</v>
      </c>
      <c r="C14" s="104"/>
      <c r="D14" s="77"/>
      <c r="E14" s="77"/>
      <c r="F14" s="77"/>
      <c r="G14" s="77"/>
      <c r="H14" s="77"/>
      <c r="I14" s="78"/>
      <c r="J14" s="78"/>
      <c r="K14" s="79"/>
    </row>
    <row r="15" spans="1:11" ht="12.75">
      <c r="A15" s="157" t="s">
        <v>20</v>
      </c>
      <c r="B15" s="83"/>
      <c r="C15" s="127"/>
      <c r="D15" s="77"/>
      <c r="E15" s="77"/>
      <c r="F15" s="77"/>
      <c r="G15" s="67">
        <f aca="true" t="shared" si="0" ref="G15:G21">D15+E15+F15</f>
        <v>0</v>
      </c>
      <c r="H15" s="77"/>
      <c r="I15" s="78"/>
      <c r="J15" s="78"/>
      <c r="K15" s="81">
        <f aca="true" t="shared" si="1" ref="K15:K21">H15+I15+J15</f>
        <v>0</v>
      </c>
    </row>
    <row r="16" spans="1:11" ht="33.75">
      <c r="A16" s="211" t="s">
        <v>1296</v>
      </c>
      <c r="B16" s="163" t="s">
        <v>1427</v>
      </c>
      <c r="C16" s="80" t="s">
        <v>559</v>
      </c>
      <c r="D16" s="69">
        <v>0</v>
      </c>
      <c r="E16" s="69">
        <v>0</v>
      </c>
      <c r="F16" s="67">
        <v>0</v>
      </c>
      <c r="G16" s="67">
        <f t="shared" si="0"/>
        <v>0</v>
      </c>
      <c r="H16" s="67">
        <v>0</v>
      </c>
      <c r="I16" s="67">
        <v>0</v>
      </c>
      <c r="J16" s="67">
        <v>0</v>
      </c>
      <c r="K16" s="118">
        <f t="shared" si="1"/>
        <v>0</v>
      </c>
    </row>
    <row r="17" spans="1:11" ht="33.75">
      <c r="A17" s="167" t="s">
        <v>840</v>
      </c>
      <c r="B17" s="239" t="s">
        <v>1147</v>
      </c>
      <c r="C17" s="85" t="s">
        <v>1068</v>
      </c>
      <c r="D17" s="87">
        <v>0</v>
      </c>
      <c r="E17" s="87">
        <v>0</v>
      </c>
      <c r="F17" s="87">
        <v>0</v>
      </c>
      <c r="G17" s="87">
        <f t="shared" si="0"/>
        <v>0</v>
      </c>
      <c r="H17" s="87">
        <v>0</v>
      </c>
      <c r="I17" s="86">
        <v>0</v>
      </c>
      <c r="J17" s="86">
        <v>0</v>
      </c>
      <c r="K17" s="118">
        <f t="shared" si="1"/>
        <v>0</v>
      </c>
    </row>
    <row r="18" spans="1:11" ht="22.5">
      <c r="A18" s="156" t="s">
        <v>480</v>
      </c>
      <c r="B18" s="124" t="s">
        <v>678</v>
      </c>
      <c r="C18" s="217" t="s">
        <v>1670</v>
      </c>
      <c r="D18" s="87">
        <v>0</v>
      </c>
      <c r="E18" s="87">
        <v>0</v>
      </c>
      <c r="F18" s="87">
        <v>0</v>
      </c>
      <c r="G18" s="87">
        <f t="shared" si="0"/>
        <v>0</v>
      </c>
      <c r="H18" s="87">
        <v>0</v>
      </c>
      <c r="I18" s="87">
        <v>0</v>
      </c>
      <c r="J18" s="87">
        <v>0</v>
      </c>
      <c r="K18" s="118">
        <f t="shared" si="1"/>
        <v>0</v>
      </c>
    </row>
    <row r="19" spans="1:11" ht="12.75">
      <c r="A19" s="211" t="s">
        <v>19</v>
      </c>
      <c r="B19" s="83" t="s">
        <v>883</v>
      </c>
      <c r="C19" s="125" t="s">
        <v>1309</v>
      </c>
      <c r="D19" s="67">
        <v>0</v>
      </c>
      <c r="E19" s="67">
        <v>0</v>
      </c>
      <c r="F19" s="67">
        <v>0</v>
      </c>
      <c r="G19" s="87">
        <f t="shared" si="0"/>
        <v>0</v>
      </c>
      <c r="H19" s="67">
        <v>0</v>
      </c>
      <c r="I19" s="67">
        <v>0</v>
      </c>
      <c r="J19" s="67">
        <v>0</v>
      </c>
      <c r="K19" s="118">
        <f t="shared" si="1"/>
        <v>0</v>
      </c>
    </row>
    <row r="20" spans="1:11" ht="33.75">
      <c r="A20" s="167" t="s">
        <v>1295</v>
      </c>
      <c r="B20" s="83" t="s">
        <v>570</v>
      </c>
      <c r="C20" s="125" t="s">
        <v>955</v>
      </c>
      <c r="D20" s="67">
        <v>0</v>
      </c>
      <c r="E20" s="67">
        <v>0</v>
      </c>
      <c r="F20" s="67">
        <v>0</v>
      </c>
      <c r="G20" s="87">
        <f t="shared" si="0"/>
        <v>0</v>
      </c>
      <c r="H20" s="67">
        <v>0</v>
      </c>
      <c r="I20" s="67">
        <v>0</v>
      </c>
      <c r="J20" s="67">
        <v>0</v>
      </c>
      <c r="K20" s="118">
        <f t="shared" si="1"/>
        <v>0</v>
      </c>
    </row>
    <row r="21" spans="1:11" ht="22.5">
      <c r="A21" s="102" t="s">
        <v>562</v>
      </c>
      <c r="B21" s="109" t="s">
        <v>108</v>
      </c>
      <c r="C21" s="104" t="s">
        <v>820</v>
      </c>
      <c r="D21" s="77">
        <v>0</v>
      </c>
      <c r="E21" s="77">
        <v>0</v>
      </c>
      <c r="F21" s="77">
        <v>0</v>
      </c>
      <c r="G21" s="87">
        <f t="shared" si="0"/>
        <v>0</v>
      </c>
      <c r="H21" s="77">
        <v>0</v>
      </c>
      <c r="I21" s="77">
        <v>0</v>
      </c>
      <c r="J21" s="77">
        <v>0</v>
      </c>
      <c r="K21" s="118">
        <f t="shared" si="1"/>
        <v>0</v>
      </c>
    </row>
    <row r="22" spans="1:11" ht="12.75">
      <c r="A22" s="107"/>
      <c r="B22" s="261" t="s">
        <v>1383</v>
      </c>
      <c r="C22" s="237"/>
      <c r="D22" s="77"/>
      <c r="E22" s="77"/>
      <c r="F22" s="77"/>
      <c r="G22" s="77"/>
      <c r="H22" s="77"/>
      <c r="I22" s="77"/>
      <c r="J22" s="77"/>
      <c r="K22" s="79"/>
    </row>
    <row r="23" spans="1:11" ht="12.75" customHeight="1">
      <c r="A23" s="157" t="s">
        <v>562</v>
      </c>
      <c r="B23" s="61" t="s">
        <v>1695</v>
      </c>
      <c r="C23" s="107" t="s">
        <v>1267</v>
      </c>
      <c r="D23" s="114">
        <v>0</v>
      </c>
      <c r="E23" s="114">
        <v>0</v>
      </c>
      <c r="F23" s="114">
        <v>0</v>
      </c>
      <c r="G23" s="87">
        <f aca="true" t="shared" si="2" ref="G23:G28">D23+E23+F23</f>
        <v>0</v>
      </c>
      <c r="H23" s="114">
        <v>0</v>
      </c>
      <c r="I23" s="114">
        <v>0</v>
      </c>
      <c r="J23" s="114">
        <v>0</v>
      </c>
      <c r="K23" s="118">
        <f aca="true" t="shared" si="3" ref="K23:K28">H23+I23+J23</f>
        <v>0</v>
      </c>
    </row>
    <row r="24" spans="1:11" ht="12.75" customHeight="1">
      <c r="A24" s="157" t="s">
        <v>562</v>
      </c>
      <c r="B24" s="162" t="s">
        <v>107</v>
      </c>
      <c r="C24" s="106" t="s">
        <v>1739</v>
      </c>
      <c r="D24" s="77">
        <v>0</v>
      </c>
      <c r="E24" s="77">
        <v>0</v>
      </c>
      <c r="F24" s="77">
        <v>0</v>
      </c>
      <c r="G24" s="87">
        <f t="shared" si="2"/>
        <v>0</v>
      </c>
      <c r="H24" s="77">
        <v>0</v>
      </c>
      <c r="I24" s="77">
        <v>0</v>
      </c>
      <c r="J24" s="77">
        <v>0</v>
      </c>
      <c r="K24" s="118">
        <f t="shared" si="3"/>
        <v>0</v>
      </c>
    </row>
    <row r="25" spans="1:11" ht="12.75" customHeight="1">
      <c r="A25" s="157" t="s">
        <v>562</v>
      </c>
      <c r="B25" s="162" t="s">
        <v>1225</v>
      </c>
      <c r="C25" s="106" t="s">
        <v>452</v>
      </c>
      <c r="D25" s="77">
        <f>D21-(D23+D24+D26+D27)</f>
        <v>0</v>
      </c>
      <c r="E25" s="77">
        <f>E21-(E23+E24+E26+E27)</f>
        <v>0</v>
      </c>
      <c r="F25" s="77">
        <f>F21-(F23+F24+F26+F27)</f>
        <v>0</v>
      </c>
      <c r="G25" s="87">
        <f t="shared" si="2"/>
        <v>0</v>
      </c>
      <c r="H25" s="77">
        <f>H21-(H23+H24+H26+H27)</f>
        <v>0</v>
      </c>
      <c r="I25" s="77">
        <f>I21-(I23+I24+I26+I27)</f>
        <v>0</v>
      </c>
      <c r="J25" s="77">
        <f>J21-(J23+J24+J26+J27)</f>
        <v>0</v>
      </c>
      <c r="K25" s="118">
        <f t="shared" si="3"/>
        <v>0</v>
      </c>
    </row>
    <row r="26" spans="1:11" ht="12.75" customHeight="1">
      <c r="A26" s="157" t="s">
        <v>562</v>
      </c>
      <c r="B26" s="162" t="s">
        <v>385</v>
      </c>
      <c r="C26" s="106" t="s">
        <v>809</v>
      </c>
      <c r="D26" s="77">
        <v>0</v>
      </c>
      <c r="E26" s="77">
        <v>0</v>
      </c>
      <c r="F26" s="77">
        <v>0</v>
      </c>
      <c r="G26" s="87">
        <f t="shared" si="2"/>
        <v>0</v>
      </c>
      <c r="H26" s="77">
        <v>0</v>
      </c>
      <c r="I26" s="77">
        <v>0</v>
      </c>
      <c r="J26" s="77">
        <v>0</v>
      </c>
      <c r="K26" s="118">
        <f t="shared" si="3"/>
        <v>0</v>
      </c>
    </row>
    <row r="27" spans="1:11" ht="12.75">
      <c r="A27" s="157" t="s">
        <v>562</v>
      </c>
      <c r="B27" s="18" t="s">
        <v>1026</v>
      </c>
      <c r="C27" s="107" t="s">
        <v>1274</v>
      </c>
      <c r="D27" s="77">
        <v>0</v>
      </c>
      <c r="E27" s="77">
        <v>0</v>
      </c>
      <c r="F27" s="77">
        <v>0</v>
      </c>
      <c r="G27" s="114">
        <f t="shared" si="2"/>
        <v>0</v>
      </c>
      <c r="H27" s="77">
        <v>0</v>
      </c>
      <c r="I27" s="77">
        <v>0</v>
      </c>
      <c r="J27" s="77">
        <v>0</v>
      </c>
      <c r="K27" s="116">
        <f t="shared" si="3"/>
        <v>0</v>
      </c>
    </row>
    <row r="28" spans="1:11" ht="45">
      <c r="A28" s="168" t="s">
        <v>1426</v>
      </c>
      <c r="B28" s="162" t="s">
        <v>1326</v>
      </c>
      <c r="C28" s="146" t="s">
        <v>1517</v>
      </c>
      <c r="D28" s="119">
        <v>0</v>
      </c>
      <c r="E28" s="119">
        <v>0</v>
      </c>
      <c r="F28" s="119">
        <v>0</v>
      </c>
      <c r="G28" s="119">
        <f t="shared" si="2"/>
        <v>0</v>
      </c>
      <c r="H28" s="119">
        <v>0</v>
      </c>
      <c r="I28" s="119">
        <v>0</v>
      </c>
      <c r="J28" s="119">
        <v>0</v>
      </c>
      <c r="K28" s="120">
        <f t="shared" si="3"/>
        <v>0</v>
      </c>
    </row>
    <row r="29" spans="1:11" ht="14.25">
      <c r="A29" s="152" t="s">
        <v>11</v>
      </c>
      <c r="B29" s="222"/>
      <c r="C29" s="152"/>
      <c r="D29" s="214"/>
      <c r="E29" s="214"/>
      <c r="F29" s="183"/>
      <c r="G29" s="183"/>
      <c r="H29" s="183"/>
      <c r="I29" s="183"/>
      <c r="J29" s="215"/>
      <c r="K29" s="216" t="s">
        <v>1395</v>
      </c>
    </row>
    <row r="30" spans="1:11" ht="12.75">
      <c r="A30" s="7" t="s">
        <v>514</v>
      </c>
      <c r="B30" s="6" t="s">
        <v>1406</v>
      </c>
      <c r="C30" s="98" t="s">
        <v>434</v>
      </c>
      <c r="D30" s="241" t="s">
        <v>595</v>
      </c>
      <c r="E30" s="242"/>
      <c r="F30" s="242"/>
      <c r="G30" s="242"/>
      <c r="H30" s="241" t="s">
        <v>501</v>
      </c>
      <c r="I30" s="242"/>
      <c r="J30" s="243"/>
      <c r="K30" s="243"/>
    </row>
    <row r="31" spans="1:11" ht="12.75">
      <c r="A31" s="90" t="s">
        <v>1213</v>
      </c>
      <c r="B31" s="94" t="s">
        <v>1503</v>
      </c>
      <c r="C31" s="94" t="s">
        <v>1282</v>
      </c>
      <c r="D31" s="8" t="s">
        <v>467</v>
      </c>
      <c r="E31" s="8" t="s">
        <v>722</v>
      </c>
      <c r="F31" s="193" t="s">
        <v>972</v>
      </c>
      <c r="G31" s="95"/>
      <c r="H31" s="8" t="s">
        <v>467</v>
      </c>
      <c r="I31" s="8" t="s">
        <v>722</v>
      </c>
      <c r="J31" s="193" t="s">
        <v>972</v>
      </c>
      <c r="K31" s="95"/>
    </row>
    <row r="32" spans="1:11" ht="12.75">
      <c r="A32" s="90" t="s">
        <v>765</v>
      </c>
      <c r="B32" s="94" t="s">
        <v>1714</v>
      </c>
      <c r="C32" s="94" t="s">
        <v>229</v>
      </c>
      <c r="D32" s="8" t="s">
        <v>1713</v>
      </c>
      <c r="E32" s="8" t="s">
        <v>1139</v>
      </c>
      <c r="F32" s="193" t="s">
        <v>591</v>
      </c>
      <c r="G32" s="95" t="s">
        <v>523</v>
      </c>
      <c r="H32" s="8" t="s">
        <v>1713</v>
      </c>
      <c r="I32" s="8" t="s">
        <v>1139</v>
      </c>
      <c r="J32" s="193" t="s">
        <v>591</v>
      </c>
      <c r="K32" s="95" t="s">
        <v>523</v>
      </c>
    </row>
    <row r="33" spans="1:11" ht="12.75">
      <c r="A33" s="90" t="s">
        <v>663</v>
      </c>
      <c r="B33" s="96"/>
      <c r="C33" s="94"/>
      <c r="D33" s="8" t="s">
        <v>528</v>
      </c>
      <c r="E33" s="8" t="s">
        <v>149</v>
      </c>
      <c r="F33" s="197" t="s">
        <v>722</v>
      </c>
      <c r="G33" s="97"/>
      <c r="H33" s="8" t="s">
        <v>528</v>
      </c>
      <c r="I33" s="8" t="s">
        <v>149</v>
      </c>
      <c r="J33" s="197" t="s">
        <v>722</v>
      </c>
      <c r="K33" s="97"/>
    </row>
    <row r="34" spans="1:11" ht="11.25" customHeight="1">
      <c r="A34" s="213">
        <v>1</v>
      </c>
      <c r="B34" s="90">
        <v>2</v>
      </c>
      <c r="C34" s="145">
        <v>3</v>
      </c>
      <c r="D34" s="145">
        <v>4</v>
      </c>
      <c r="E34" s="144">
        <v>5</v>
      </c>
      <c r="F34" s="144">
        <v>6</v>
      </c>
      <c r="G34" s="144">
        <v>7</v>
      </c>
      <c r="H34" s="144">
        <v>8</v>
      </c>
      <c r="I34" s="144">
        <v>9</v>
      </c>
      <c r="J34" s="144">
        <v>10</v>
      </c>
      <c r="K34" s="145">
        <v>11</v>
      </c>
    </row>
    <row r="35" spans="1:11" ht="12.75">
      <c r="A35" s="175" t="s">
        <v>119</v>
      </c>
      <c r="B35" s="162" t="s">
        <v>1260</v>
      </c>
      <c r="C35" s="125" t="s">
        <v>940</v>
      </c>
      <c r="D35" s="67">
        <v>0</v>
      </c>
      <c r="E35" s="67">
        <v>0</v>
      </c>
      <c r="F35" s="68">
        <v>0</v>
      </c>
      <c r="G35" s="67">
        <f>D35+E35+F35</f>
        <v>0</v>
      </c>
      <c r="H35" s="69">
        <v>0</v>
      </c>
      <c r="I35" s="67">
        <v>0</v>
      </c>
      <c r="J35" s="68">
        <v>0</v>
      </c>
      <c r="K35" s="81">
        <f>H35+I35+J35</f>
        <v>0</v>
      </c>
    </row>
    <row r="36" spans="1:11" ht="56.25">
      <c r="A36" s="107" t="s">
        <v>961</v>
      </c>
      <c r="B36" s="108" t="s">
        <v>320</v>
      </c>
      <c r="C36" s="66" t="s">
        <v>715</v>
      </c>
      <c r="D36" s="87">
        <v>0</v>
      </c>
      <c r="E36" s="87">
        <v>0</v>
      </c>
      <c r="F36" s="87">
        <v>0</v>
      </c>
      <c r="G36" s="87">
        <f>D36+E36+F36</f>
        <v>0</v>
      </c>
      <c r="H36" s="87">
        <v>0</v>
      </c>
      <c r="I36" s="87">
        <v>0</v>
      </c>
      <c r="J36" s="87">
        <v>0</v>
      </c>
      <c r="K36" s="118">
        <f>H36+I36+J36</f>
        <v>0</v>
      </c>
    </row>
    <row r="37" spans="1:11" ht="56.25">
      <c r="A37" s="167" t="s">
        <v>1433</v>
      </c>
      <c r="B37" s="162" t="s">
        <v>1561</v>
      </c>
      <c r="C37" s="106" t="s">
        <v>1048</v>
      </c>
      <c r="D37" s="67">
        <v>0</v>
      </c>
      <c r="E37" s="67">
        <v>0</v>
      </c>
      <c r="F37" s="67">
        <v>0</v>
      </c>
      <c r="G37" s="87">
        <f>D37+E37+F37</f>
        <v>0</v>
      </c>
      <c r="H37" s="67">
        <v>0</v>
      </c>
      <c r="I37" s="67">
        <v>0</v>
      </c>
      <c r="J37" s="67">
        <v>0</v>
      </c>
      <c r="K37" s="118">
        <f>H37+I37+J37</f>
        <v>0</v>
      </c>
    </row>
    <row r="38" spans="1:11" ht="22.5">
      <c r="A38" s="156" t="s">
        <v>106</v>
      </c>
      <c r="B38" s="126" t="s">
        <v>1493</v>
      </c>
      <c r="C38" s="125" t="s">
        <v>1394</v>
      </c>
      <c r="D38" s="67">
        <f>D40+D41+D42</f>
        <v>0</v>
      </c>
      <c r="E38" s="67">
        <f>E40+E41+E42</f>
        <v>0</v>
      </c>
      <c r="F38" s="67">
        <f>F40+F41+F42</f>
        <v>0</v>
      </c>
      <c r="G38" s="87">
        <f>D38+E38+F38</f>
        <v>0</v>
      </c>
      <c r="H38" s="67">
        <f>H40+H41+H42</f>
        <v>0</v>
      </c>
      <c r="I38" s="67">
        <f>I40+I41+I42</f>
        <v>0</v>
      </c>
      <c r="J38" s="67">
        <f>J40+J41+J42</f>
        <v>0</v>
      </c>
      <c r="K38" s="118">
        <f>H38+I38+J38</f>
        <v>0</v>
      </c>
    </row>
    <row r="39" spans="1:11" ht="12.75">
      <c r="A39" s="102"/>
      <c r="B39" s="110" t="s">
        <v>1383</v>
      </c>
      <c r="C39" s="107"/>
      <c r="D39" s="142"/>
      <c r="E39" s="142"/>
      <c r="F39" s="148"/>
      <c r="G39" s="143"/>
      <c r="H39" s="134"/>
      <c r="I39" s="134"/>
      <c r="J39" s="114"/>
      <c r="K39" s="116"/>
    </row>
    <row r="40" spans="1:11" ht="12.75">
      <c r="A40" s="157" t="s">
        <v>106</v>
      </c>
      <c r="B40" s="18" t="s">
        <v>228</v>
      </c>
      <c r="C40" s="66" t="s">
        <v>84</v>
      </c>
      <c r="D40" s="114">
        <v>0</v>
      </c>
      <c r="E40" s="115">
        <v>0</v>
      </c>
      <c r="F40" s="115">
        <v>0</v>
      </c>
      <c r="G40" s="87">
        <f>D40+E40+F40</f>
        <v>0</v>
      </c>
      <c r="H40" s="134">
        <v>0</v>
      </c>
      <c r="I40" s="223">
        <v>0</v>
      </c>
      <c r="J40" s="115">
        <v>0</v>
      </c>
      <c r="K40" s="118">
        <f>H40+I40+J40</f>
        <v>0</v>
      </c>
    </row>
    <row r="41" spans="1:11" ht="12.75">
      <c r="A41" s="157" t="s">
        <v>106</v>
      </c>
      <c r="B41" s="158" t="s">
        <v>945</v>
      </c>
      <c r="C41" s="107" t="s">
        <v>532</v>
      </c>
      <c r="D41" s="67">
        <v>0</v>
      </c>
      <c r="E41" s="67">
        <v>0</v>
      </c>
      <c r="F41" s="67">
        <v>0</v>
      </c>
      <c r="G41" s="87">
        <f>D41+E41+F41</f>
        <v>0</v>
      </c>
      <c r="H41" s="67">
        <v>0</v>
      </c>
      <c r="I41" s="67">
        <v>0</v>
      </c>
      <c r="J41" s="67">
        <v>0</v>
      </c>
      <c r="K41" s="118">
        <f>H41+I41+J41</f>
        <v>0</v>
      </c>
    </row>
    <row r="42" spans="1:11" ht="22.5">
      <c r="A42" s="155" t="s">
        <v>106</v>
      </c>
      <c r="B42" s="154" t="s">
        <v>736</v>
      </c>
      <c r="C42" s="127" t="s">
        <v>931</v>
      </c>
      <c r="D42" s="87">
        <v>0</v>
      </c>
      <c r="E42" s="117">
        <v>0</v>
      </c>
      <c r="F42" s="117">
        <v>0</v>
      </c>
      <c r="G42" s="87">
        <f>D42+E42+F42</f>
        <v>0</v>
      </c>
      <c r="H42" s="86">
        <v>0</v>
      </c>
      <c r="I42" s="233">
        <v>0</v>
      </c>
      <c r="J42" s="117">
        <v>0</v>
      </c>
      <c r="K42" s="118">
        <f>H42+I42+J42</f>
        <v>0</v>
      </c>
    </row>
    <row r="43" spans="1:11" ht="22.5">
      <c r="A43" s="161" t="s">
        <v>557</v>
      </c>
      <c r="B43" s="212" t="s">
        <v>1656</v>
      </c>
      <c r="C43" s="237" t="s">
        <v>1738</v>
      </c>
      <c r="D43" s="67">
        <f>D45+D46+D47</f>
        <v>0</v>
      </c>
      <c r="E43" s="67">
        <f>E45+E46+E47</f>
        <v>0</v>
      </c>
      <c r="F43" s="67">
        <f>F45+F46+F47</f>
        <v>0</v>
      </c>
      <c r="G43" s="87">
        <f>D43+E43+F43</f>
        <v>0</v>
      </c>
      <c r="H43" s="67">
        <f>H45+H46+H47</f>
        <v>0</v>
      </c>
      <c r="I43" s="67">
        <f>I45+I46+I47</f>
        <v>0</v>
      </c>
      <c r="J43" s="67">
        <f>J45+J46+J47</f>
        <v>0</v>
      </c>
      <c r="K43" s="118">
        <f>H43+I43+J43</f>
        <v>0</v>
      </c>
    </row>
    <row r="44" spans="1:11" ht="12.75">
      <c r="A44" s="156"/>
      <c r="B44" s="110" t="s">
        <v>1383</v>
      </c>
      <c r="C44" s="75"/>
      <c r="D44" s="76"/>
      <c r="E44" s="160"/>
      <c r="F44" s="78"/>
      <c r="G44" s="77"/>
      <c r="H44" s="76"/>
      <c r="I44" s="76"/>
      <c r="J44" s="77"/>
      <c r="K44" s="79"/>
    </row>
    <row r="45" spans="1:11" ht="11.25" customHeight="1">
      <c r="A45" s="157" t="s">
        <v>557</v>
      </c>
      <c r="B45" s="18" t="s">
        <v>228</v>
      </c>
      <c r="C45" s="89" t="s">
        <v>451</v>
      </c>
      <c r="D45" s="134">
        <v>0</v>
      </c>
      <c r="E45" s="223">
        <v>0</v>
      </c>
      <c r="F45" s="115">
        <v>0</v>
      </c>
      <c r="G45" s="87">
        <f>D45+E45+F45</f>
        <v>0</v>
      </c>
      <c r="H45" s="134">
        <v>0</v>
      </c>
      <c r="I45" s="223">
        <v>0</v>
      </c>
      <c r="J45" s="115">
        <v>0</v>
      </c>
      <c r="K45" s="118">
        <f>H45+I45+J45</f>
        <v>0</v>
      </c>
    </row>
    <row r="46" spans="1:11" ht="12.75">
      <c r="A46" s="157" t="s">
        <v>557</v>
      </c>
      <c r="B46" s="158" t="s">
        <v>945</v>
      </c>
      <c r="C46" s="80" t="s">
        <v>819</v>
      </c>
      <c r="D46" s="69">
        <v>0</v>
      </c>
      <c r="E46" s="82">
        <v>0</v>
      </c>
      <c r="F46" s="68">
        <v>0</v>
      </c>
      <c r="G46" s="87">
        <f>D46+E46+F46</f>
        <v>0</v>
      </c>
      <c r="H46" s="69">
        <v>0</v>
      </c>
      <c r="I46" s="82">
        <v>0</v>
      </c>
      <c r="J46" s="68">
        <v>0</v>
      </c>
      <c r="K46" s="118">
        <f>H46+I46+J46</f>
        <v>0</v>
      </c>
    </row>
    <row r="47" spans="1:11" ht="22.5">
      <c r="A47" s="157" t="s">
        <v>557</v>
      </c>
      <c r="B47" s="154" t="s">
        <v>736</v>
      </c>
      <c r="C47" s="80" t="s">
        <v>1266</v>
      </c>
      <c r="D47" s="69">
        <v>0</v>
      </c>
      <c r="E47" s="82">
        <v>0</v>
      </c>
      <c r="F47" s="68">
        <v>0</v>
      </c>
      <c r="G47" s="87">
        <f>D47+E47+F47</f>
        <v>0</v>
      </c>
      <c r="H47" s="69">
        <v>0</v>
      </c>
      <c r="I47" s="82">
        <v>0</v>
      </c>
      <c r="J47" s="68">
        <v>0</v>
      </c>
      <c r="K47" s="118">
        <f>H47+I47+J47</f>
        <v>0</v>
      </c>
    </row>
    <row r="48" spans="1:11" ht="33.75">
      <c r="A48" s="211" t="s">
        <v>1076</v>
      </c>
      <c r="B48" s="219" t="s">
        <v>506</v>
      </c>
      <c r="C48" s="125" t="s">
        <v>424</v>
      </c>
      <c r="D48" s="67">
        <v>0</v>
      </c>
      <c r="E48" s="67">
        <v>0</v>
      </c>
      <c r="F48" s="67">
        <v>0</v>
      </c>
      <c r="G48" s="87">
        <f>D48+E48+F48</f>
        <v>0</v>
      </c>
      <c r="H48" s="67">
        <v>0</v>
      </c>
      <c r="I48" s="68">
        <v>0</v>
      </c>
      <c r="J48" s="68">
        <v>0</v>
      </c>
      <c r="K48" s="118">
        <f>H48+I48+J48</f>
        <v>0</v>
      </c>
    </row>
    <row r="49" spans="1:11" ht="12.75">
      <c r="A49" s="102"/>
      <c r="B49" s="103" t="s">
        <v>1058</v>
      </c>
      <c r="C49" s="107"/>
      <c r="D49" s="114"/>
      <c r="E49" s="114"/>
      <c r="F49" s="114"/>
      <c r="G49" s="114"/>
      <c r="H49" s="114"/>
      <c r="I49" s="115"/>
      <c r="J49" s="115"/>
      <c r="K49" s="116"/>
    </row>
    <row r="50" spans="1:11" ht="12.75">
      <c r="A50" s="157" t="s">
        <v>1076</v>
      </c>
      <c r="B50" s="83"/>
      <c r="C50" s="125"/>
      <c r="D50" s="77"/>
      <c r="E50" s="77"/>
      <c r="F50" s="78"/>
      <c r="G50" s="77">
        <f aca="true" t="shared" si="4" ref="G50:G57">D50+E50+F50</f>
        <v>0</v>
      </c>
      <c r="H50" s="76"/>
      <c r="I50" s="78"/>
      <c r="J50" s="78"/>
      <c r="K50" s="79">
        <f aca="true" t="shared" si="5" ref="K50:K57">H50+I50+J50</f>
        <v>0</v>
      </c>
    </row>
    <row r="51" spans="1:11" ht="22.5">
      <c r="A51" s="167" t="s">
        <v>630</v>
      </c>
      <c r="B51" s="218" t="s">
        <v>307</v>
      </c>
      <c r="C51" s="234" t="s">
        <v>681</v>
      </c>
      <c r="D51" s="77">
        <v>0</v>
      </c>
      <c r="E51" s="77">
        <v>0</v>
      </c>
      <c r="F51" s="77">
        <v>0</v>
      </c>
      <c r="G51" s="77">
        <f t="shared" si="4"/>
        <v>0</v>
      </c>
      <c r="H51" s="77">
        <v>0</v>
      </c>
      <c r="I51" s="77">
        <v>0</v>
      </c>
      <c r="J51" s="77">
        <v>0</v>
      </c>
      <c r="K51" s="79">
        <f t="shared" si="5"/>
        <v>0</v>
      </c>
    </row>
    <row r="52" spans="1:11" ht="33.75">
      <c r="A52" s="161" t="s">
        <v>207</v>
      </c>
      <c r="B52" s="306" t="s">
        <v>510</v>
      </c>
      <c r="C52" s="125" t="s">
        <v>1013</v>
      </c>
      <c r="D52" s="67">
        <v>0</v>
      </c>
      <c r="E52" s="67">
        <v>0</v>
      </c>
      <c r="F52" s="67">
        <v>0</v>
      </c>
      <c r="G52" s="67">
        <f t="shared" si="4"/>
        <v>0</v>
      </c>
      <c r="H52" s="67">
        <v>0</v>
      </c>
      <c r="I52" s="68">
        <v>0</v>
      </c>
      <c r="J52" s="68">
        <v>0</v>
      </c>
      <c r="K52" s="81">
        <f t="shared" si="5"/>
        <v>0</v>
      </c>
    </row>
    <row r="53" spans="1:11" ht="22.5">
      <c r="A53" s="211" t="s">
        <v>1555</v>
      </c>
      <c r="B53" s="219" t="s">
        <v>306</v>
      </c>
      <c r="C53" s="217" t="s">
        <v>1371</v>
      </c>
      <c r="D53" s="87">
        <v>0</v>
      </c>
      <c r="E53" s="87">
        <v>0</v>
      </c>
      <c r="F53" s="87">
        <v>0</v>
      </c>
      <c r="G53" s="87">
        <f t="shared" si="4"/>
        <v>0</v>
      </c>
      <c r="H53" s="87">
        <v>0</v>
      </c>
      <c r="I53" s="117">
        <v>0</v>
      </c>
      <c r="J53" s="117">
        <v>0</v>
      </c>
      <c r="K53" s="118">
        <f t="shared" si="5"/>
        <v>0</v>
      </c>
    </row>
    <row r="54" spans="1:11" ht="33.75">
      <c r="A54" s="211" t="s">
        <v>1067</v>
      </c>
      <c r="B54" s="162" t="s">
        <v>1722</v>
      </c>
      <c r="C54" s="106" t="s">
        <v>784</v>
      </c>
      <c r="D54" s="67">
        <v>0</v>
      </c>
      <c r="E54" s="67">
        <v>0</v>
      </c>
      <c r="F54" s="67">
        <v>0</v>
      </c>
      <c r="G54" s="87">
        <f t="shared" si="4"/>
        <v>0</v>
      </c>
      <c r="H54" s="67">
        <v>0</v>
      </c>
      <c r="I54" s="67">
        <v>0</v>
      </c>
      <c r="J54" s="67">
        <v>0</v>
      </c>
      <c r="K54" s="118">
        <f t="shared" si="5"/>
        <v>0</v>
      </c>
    </row>
    <row r="55" spans="1:11" ht="33.75">
      <c r="A55" s="211" t="s">
        <v>633</v>
      </c>
      <c r="B55" s="162" t="s">
        <v>721</v>
      </c>
      <c r="C55" s="125" t="s">
        <v>293</v>
      </c>
      <c r="D55" s="67">
        <v>0</v>
      </c>
      <c r="E55" s="67">
        <v>0</v>
      </c>
      <c r="F55" s="67">
        <v>0</v>
      </c>
      <c r="G55" s="87">
        <f t="shared" si="4"/>
        <v>0</v>
      </c>
      <c r="H55" s="67">
        <v>0</v>
      </c>
      <c r="I55" s="67">
        <v>0</v>
      </c>
      <c r="J55" s="67">
        <v>0</v>
      </c>
      <c r="K55" s="118">
        <f t="shared" si="5"/>
        <v>0</v>
      </c>
    </row>
    <row r="56" spans="1:11" ht="22.5">
      <c r="A56" s="211" t="s">
        <v>219</v>
      </c>
      <c r="B56" s="162" t="s">
        <v>1645</v>
      </c>
      <c r="C56" s="161" t="s">
        <v>1494</v>
      </c>
      <c r="D56" s="114">
        <v>0</v>
      </c>
      <c r="E56" s="114">
        <v>0</v>
      </c>
      <c r="F56" s="114">
        <v>0</v>
      </c>
      <c r="G56" s="114">
        <f t="shared" si="4"/>
        <v>0</v>
      </c>
      <c r="H56" s="114">
        <v>0</v>
      </c>
      <c r="I56" s="114">
        <v>0</v>
      </c>
      <c r="J56" s="114">
        <v>0</v>
      </c>
      <c r="K56" s="116">
        <f t="shared" si="5"/>
        <v>0</v>
      </c>
    </row>
    <row r="57" spans="1:11" ht="33.75">
      <c r="A57" s="168" t="s">
        <v>1548</v>
      </c>
      <c r="B57" s="269" t="s">
        <v>50</v>
      </c>
      <c r="C57" s="146" t="s">
        <v>909</v>
      </c>
      <c r="D57" s="119">
        <v>0</v>
      </c>
      <c r="E57" s="119">
        <v>0</v>
      </c>
      <c r="F57" s="119">
        <v>0</v>
      </c>
      <c r="G57" s="119">
        <f t="shared" si="4"/>
        <v>0</v>
      </c>
      <c r="H57" s="119">
        <v>0</v>
      </c>
      <c r="I57" s="307">
        <v>0</v>
      </c>
      <c r="J57" s="307">
        <v>0</v>
      </c>
      <c r="K57" s="120">
        <f t="shared" si="5"/>
        <v>0</v>
      </c>
    </row>
    <row r="58" spans="1:11" ht="14.25">
      <c r="A58" s="152" t="s">
        <v>11</v>
      </c>
      <c r="B58" s="271"/>
      <c r="C58" s="152"/>
      <c r="D58" s="214"/>
      <c r="E58" s="214"/>
      <c r="F58" s="183"/>
      <c r="G58" s="183"/>
      <c r="H58" s="183"/>
      <c r="I58" s="183"/>
      <c r="J58" s="215"/>
      <c r="K58" s="216" t="s">
        <v>83</v>
      </c>
    </row>
    <row r="59" spans="1:11" ht="12.75">
      <c r="A59" s="7" t="s">
        <v>514</v>
      </c>
      <c r="B59" s="6" t="s">
        <v>1406</v>
      </c>
      <c r="C59" s="98" t="s">
        <v>434</v>
      </c>
      <c r="D59" s="241" t="s">
        <v>595</v>
      </c>
      <c r="E59" s="242"/>
      <c r="F59" s="242"/>
      <c r="G59" s="242"/>
      <c r="H59" s="241" t="s">
        <v>501</v>
      </c>
      <c r="I59" s="242"/>
      <c r="J59" s="243"/>
      <c r="K59" s="243"/>
    </row>
    <row r="60" spans="1:11" ht="12.75">
      <c r="A60" s="90" t="s">
        <v>1213</v>
      </c>
      <c r="B60" s="94" t="s">
        <v>1503</v>
      </c>
      <c r="C60" s="94" t="s">
        <v>1282</v>
      </c>
      <c r="D60" s="8" t="s">
        <v>467</v>
      </c>
      <c r="E60" s="8" t="s">
        <v>722</v>
      </c>
      <c r="F60" s="193" t="s">
        <v>972</v>
      </c>
      <c r="G60" s="95"/>
      <c r="H60" s="8" t="s">
        <v>467</v>
      </c>
      <c r="I60" s="8" t="s">
        <v>722</v>
      </c>
      <c r="J60" s="193" t="s">
        <v>972</v>
      </c>
      <c r="K60" s="95"/>
    </row>
    <row r="61" spans="1:11" ht="12.75">
      <c r="A61" s="90" t="s">
        <v>765</v>
      </c>
      <c r="B61" s="94" t="s">
        <v>1714</v>
      </c>
      <c r="C61" s="94" t="s">
        <v>229</v>
      </c>
      <c r="D61" s="8" t="s">
        <v>1713</v>
      </c>
      <c r="E61" s="8" t="s">
        <v>1139</v>
      </c>
      <c r="F61" s="193" t="s">
        <v>591</v>
      </c>
      <c r="G61" s="95" t="s">
        <v>523</v>
      </c>
      <c r="H61" s="8" t="s">
        <v>1713</v>
      </c>
      <c r="I61" s="8" t="s">
        <v>1139</v>
      </c>
      <c r="J61" s="193" t="s">
        <v>591</v>
      </c>
      <c r="K61" s="95" t="s">
        <v>523</v>
      </c>
    </row>
    <row r="62" spans="1:11" ht="12.75">
      <c r="A62" s="90" t="s">
        <v>663</v>
      </c>
      <c r="B62" s="96"/>
      <c r="C62" s="94"/>
      <c r="D62" s="8" t="s">
        <v>528</v>
      </c>
      <c r="E62" s="8" t="s">
        <v>149</v>
      </c>
      <c r="F62" s="197" t="s">
        <v>722</v>
      </c>
      <c r="G62" s="97"/>
      <c r="H62" s="8" t="s">
        <v>528</v>
      </c>
      <c r="I62" s="8" t="s">
        <v>149</v>
      </c>
      <c r="J62" s="197" t="s">
        <v>722</v>
      </c>
      <c r="K62" s="97"/>
    </row>
    <row r="63" spans="1:11" ht="12.75">
      <c r="A63" s="213">
        <v>1</v>
      </c>
      <c r="B63" s="308">
        <v>2</v>
      </c>
      <c r="C63" s="174">
        <v>3</v>
      </c>
      <c r="D63" s="174">
        <v>4</v>
      </c>
      <c r="E63" s="174">
        <v>5</v>
      </c>
      <c r="F63" s="174">
        <v>6</v>
      </c>
      <c r="G63" s="174">
        <v>7</v>
      </c>
      <c r="H63" s="174">
        <v>8</v>
      </c>
      <c r="I63" s="174">
        <v>9</v>
      </c>
      <c r="J63" s="174">
        <v>10</v>
      </c>
      <c r="K63" s="174">
        <v>11</v>
      </c>
    </row>
    <row r="64" spans="1:11" ht="33.75">
      <c r="A64" s="156" t="s">
        <v>1660</v>
      </c>
      <c r="B64" s="270" t="s">
        <v>587</v>
      </c>
      <c r="C64" s="19" t="s">
        <v>1236</v>
      </c>
      <c r="D64" s="87">
        <v>0</v>
      </c>
      <c r="E64" s="87">
        <v>0</v>
      </c>
      <c r="F64" s="87">
        <v>0</v>
      </c>
      <c r="G64" s="87">
        <f aca="true" t="shared" si="6" ref="G64:G69">D64+E64+F64</f>
        <v>0</v>
      </c>
      <c r="H64" s="87">
        <v>0</v>
      </c>
      <c r="I64" s="117">
        <v>0</v>
      </c>
      <c r="J64" s="117">
        <v>0</v>
      </c>
      <c r="K64" s="118">
        <f aca="true" t="shared" si="7" ref="K64:K69">H64+I64+J64</f>
        <v>0</v>
      </c>
    </row>
    <row r="65" spans="1:11" ht="12.75">
      <c r="A65" s="167" t="s">
        <v>356</v>
      </c>
      <c r="B65" s="84" t="s">
        <v>1382</v>
      </c>
      <c r="C65" s="80" t="s">
        <v>1610</v>
      </c>
      <c r="D65" s="67">
        <v>0</v>
      </c>
      <c r="E65" s="67">
        <v>0</v>
      </c>
      <c r="F65" s="67">
        <v>0</v>
      </c>
      <c r="G65" s="67">
        <f t="shared" si="6"/>
        <v>0</v>
      </c>
      <c r="H65" s="67">
        <v>0</v>
      </c>
      <c r="I65" s="67">
        <v>0</v>
      </c>
      <c r="J65" s="67">
        <v>0</v>
      </c>
      <c r="K65" s="81">
        <f t="shared" si="7"/>
        <v>0</v>
      </c>
    </row>
    <row r="66" spans="1:11" ht="33.75">
      <c r="A66" s="211" t="s">
        <v>1669</v>
      </c>
      <c r="B66" s="84" t="s">
        <v>916</v>
      </c>
      <c r="C66" s="75" t="s">
        <v>39</v>
      </c>
      <c r="D66" s="77">
        <v>0</v>
      </c>
      <c r="E66" s="77">
        <v>0</v>
      </c>
      <c r="F66" s="77">
        <v>0</v>
      </c>
      <c r="G66" s="67">
        <f t="shared" si="6"/>
        <v>0</v>
      </c>
      <c r="H66" s="77">
        <v>0</v>
      </c>
      <c r="I66" s="77">
        <v>0</v>
      </c>
      <c r="J66" s="77">
        <v>0</v>
      </c>
      <c r="K66" s="81">
        <f t="shared" si="7"/>
        <v>0</v>
      </c>
    </row>
    <row r="67" spans="1:11" ht="33.75">
      <c r="A67" s="211" t="s">
        <v>345</v>
      </c>
      <c r="B67" s="133" t="s">
        <v>687</v>
      </c>
      <c r="C67" s="75" t="s">
        <v>586</v>
      </c>
      <c r="D67" s="77">
        <v>0</v>
      </c>
      <c r="E67" s="77">
        <v>0</v>
      </c>
      <c r="F67" s="77">
        <v>0</v>
      </c>
      <c r="G67" s="67">
        <f t="shared" si="6"/>
        <v>0</v>
      </c>
      <c r="H67" s="77">
        <v>0</v>
      </c>
      <c r="I67" s="77">
        <v>0</v>
      </c>
      <c r="J67" s="77">
        <v>0</v>
      </c>
      <c r="K67" s="81">
        <f t="shared" si="7"/>
        <v>0</v>
      </c>
    </row>
    <row r="68" spans="1:11" ht="22.5">
      <c r="A68" s="167" t="s">
        <v>479</v>
      </c>
      <c r="B68" s="314" t="s">
        <v>908</v>
      </c>
      <c r="C68" s="80" t="s">
        <v>1105</v>
      </c>
      <c r="D68" s="67">
        <v>0</v>
      </c>
      <c r="E68" s="67">
        <v>0</v>
      </c>
      <c r="F68" s="67">
        <v>0</v>
      </c>
      <c r="G68" s="67">
        <f t="shared" si="6"/>
        <v>0</v>
      </c>
      <c r="H68" s="67">
        <v>0</v>
      </c>
      <c r="I68" s="67">
        <v>0</v>
      </c>
      <c r="J68" s="67">
        <v>0</v>
      </c>
      <c r="K68" s="81">
        <f t="shared" si="7"/>
        <v>0</v>
      </c>
    </row>
    <row r="69" spans="1:11" ht="33.75">
      <c r="A69" s="315" t="s">
        <v>849</v>
      </c>
      <c r="B69" s="84" t="s">
        <v>118</v>
      </c>
      <c r="C69" s="260" t="s">
        <v>1689</v>
      </c>
      <c r="D69" s="181">
        <v>0</v>
      </c>
      <c r="E69" s="181">
        <v>0</v>
      </c>
      <c r="F69" s="181">
        <v>0</v>
      </c>
      <c r="G69" s="181">
        <f t="shared" si="6"/>
        <v>0</v>
      </c>
      <c r="H69" s="181">
        <v>0</v>
      </c>
      <c r="I69" s="181">
        <v>0</v>
      </c>
      <c r="J69" s="181">
        <v>0</v>
      </c>
      <c r="K69" s="206">
        <f t="shared" si="7"/>
        <v>0</v>
      </c>
    </row>
    <row r="70" spans="1:11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ht="3.75" customHeight="1"/>
    <row r="72" spans="1:11" s="183" customFormat="1" ht="12.75">
      <c r="A72" s="1" t="s">
        <v>1305</v>
      </c>
      <c r="B72" s="121"/>
      <c r="C72" s="132"/>
      <c r="D72" s="172" t="s">
        <v>489</v>
      </c>
      <c r="E72" s="246"/>
      <c r="F72" s="62"/>
      <c r="G72" s="1" t="s">
        <v>8</v>
      </c>
      <c r="H72" s="121"/>
      <c r="I72" s="152" t="s">
        <v>1335</v>
      </c>
      <c r="J72" s="62"/>
      <c r="K72" s="62"/>
    </row>
    <row r="73" spans="1:11" s="183" customFormat="1" ht="12.75">
      <c r="A73" s="220" t="s">
        <v>1022</v>
      </c>
      <c r="B73" s="5"/>
      <c r="C73" s="132"/>
      <c r="D73" s="247" t="s">
        <v>505</v>
      </c>
      <c r="E73" s="248"/>
      <c r="F73" s="245"/>
      <c r="G73" s="220"/>
      <c r="H73" s="249" t="s">
        <v>1474</v>
      </c>
      <c r="I73" s="244" t="s">
        <v>505</v>
      </c>
      <c r="J73" s="245"/>
      <c r="K73" s="245"/>
    </row>
    <row r="74" spans="1:9" s="183" customFormat="1" ht="11.25">
      <c r="A74" s="215"/>
      <c r="B74" s="182"/>
      <c r="C74" s="182"/>
      <c r="D74" s="182"/>
      <c r="E74" s="182"/>
      <c r="G74" s="132"/>
      <c r="H74" s="132"/>
      <c r="I74" s="132"/>
    </row>
    <row r="75" spans="1:11" s="183" customFormat="1" ht="12.75">
      <c r="A75" s="1"/>
      <c r="B75" s="121"/>
      <c r="C75" s="121"/>
      <c r="D75" s="250" t="s">
        <v>882</v>
      </c>
      <c r="E75" s="250"/>
      <c r="F75" s="252"/>
      <c r="G75" s="252"/>
      <c r="H75" s="252"/>
      <c r="I75" s="252"/>
      <c r="J75" s="252"/>
      <c r="K75" s="245"/>
    </row>
    <row r="76" spans="1:10" s="183" customFormat="1" ht="11.25">
      <c r="A76" s="220"/>
      <c r="B76" s="5"/>
      <c r="C76" s="122"/>
      <c r="D76" s="152"/>
      <c r="E76" s="152"/>
      <c r="F76" s="253" t="s">
        <v>551</v>
      </c>
      <c r="G76" s="253"/>
      <c r="H76" s="253"/>
      <c r="I76" s="253"/>
      <c r="J76" s="253"/>
    </row>
    <row r="77" spans="1:9" s="183" customFormat="1" ht="12">
      <c r="A77" s="1"/>
      <c r="B77" s="5"/>
      <c r="C77" s="122"/>
      <c r="D77" s="254" t="s">
        <v>218</v>
      </c>
      <c r="E77" s="254"/>
      <c r="F77" s="251"/>
      <c r="H77" s="255"/>
      <c r="I77" s="132"/>
    </row>
    <row r="78" spans="2:9" s="183" customFormat="1" ht="11.25">
      <c r="B78" s="1"/>
      <c r="C78" s="122"/>
      <c r="D78" s="256" t="s">
        <v>1173</v>
      </c>
      <c r="E78" s="256"/>
      <c r="F78" s="256"/>
      <c r="G78" s="257"/>
      <c r="H78" s="253" t="s">
        <v>505</v>
      </c>
      <c r="I78" s="257"/>
    </row>
    <row r="79" spans="1:10" s="183" customFormat="1" ht="11.25">
      <c r="A79" s="132" t="s">
        <v>1183</v>
      </c>
      <c r="B79" s="132"/>
      <c r="C79" s="132" t="s">
        <v>1625</v>
      </c>
      <c r="D79" s="258"/>
      <c r="E79" s="195" t="s">
        <v>11</v>
      </c>
      <c r="F79" s="132"/>
      <c r="G79" s="195" t="s">
        <v>11</v>
      </c>
      <c r="H79" s="132"/>
      <c r="I79" s="132"/>
      <c r="J79" s="132"/>
    </row>
    <row r="80" spans="1:10" s="183" customFormat="1" ht="11.25">
      <c r="A80" s="249"/>
      <c r="B80" s="249" t="s">
        <v>1644</v>
      </c>
      <c r="C80" s="249" t="s">
        <v>1688</v>
      </c>
      <c r="D80" s="249"/>
      <c r="E80" s="259" t="s">
        <v>505</v>
      </c>
      <c r="F80" s="249"/>
      <c r="G80" s="259" t="s">
        <v>1153</v>
      </c>
      <c r="H80" s="132"/>
      <c r="I80" s="132"/>
      <c r="J80" s="132"/>
    </row>
    <row r="81" spans="1:11" s="183" customFormat="1" ht="11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s="183" customFormat="1" ht="11.25">
      <c r="A82" s="169" t="s">
        <v>273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="183" customFormat="1" ht="11.25"/>
    <row r="84" s="183" customFormat="1" ht="11.25"/>
  </sheetData>
  <sheetProtection/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80"/>
  <rowBreaks count="2" manualBreakCount="2">
    <brk id="28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625"/>
  <sheetViews>
    <sheetView zoomScalePageLayoutView="0" workbookViewId="0" topLeftCell="A352">
      <selection activeCell="A1" sqref="A1"/>
    </sheetView>
  </sheetViews>
  <sheetFormatPr defaultColWidth="9.1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2.75">
      <c r="A1" s="50"/>
      <c r="B1" s="51" t="s">
        <v>544</v>
      </c>
      <c r="C1" s="50" t="s">
        <v>789</v>
      </c>
      <c r="IU1" s="288" t="s">
        <v>1104</v>
      </c>
      <c r="IV1" t="s">
        <v>18</v>
      </c>
    </row>
    <row r="2" spans="1:3" ht="12.75">
      <c r="A2" s="50" t="s">
        <v>622</v>
      </c>
      <c r="B2" s="51" t="s">
        <v>1609</v>
      </c>
      <c r="C2" s="50" t="s">
        <v>789</v>
      </c>
    </row>
    <row r="3" spans="1:3" ht="12.75">
      <c r="A3" s="150" t="s">
        <v>543</v>
      </c>
      <c r="B3" s="151" t="s">
        <v>726</v>
      </c>
      <c r="C3" s="150" t="s">
        <v>789</v>
      </c>
    </row>
    <row r="4" spans="1:3" ht="12.75">
      <c r="A4" s="52" t="s">
        <v>440</v>
      </c>
      <c r="B4" s="52" t="s">
        <v>1199</v>
      </c>
      <c r="C4" s="50" t="s">
        <v>789</v>
      </c>
    </row>
    <row r="5" spans="1:3" ht="12.75">
      <c r="A5" s="52" t="s">
        <v>1710</v>
      </c>
      <c r="B5" s="52" t="s">
        <v>1412</v>
      </c>
      <c r="C5" s="50" t="s">
        <v>789</v>
      </c>
    </row>
    <row r="6" spans="1:3" ht="12.75">
      <c r="A6" s="150" t="s">
        <v>1381</v>
      </c>
      <c r="B6" s="151" t="s">
        <v>100</v>
      </c>
      <c r="C6" s="150" t="s">
        <v>789</v>
      </c>
    </row>
    <row r="7" spans="1:3" ht="12.75">
      <c r="A7" s="150" t="s">
        <v>1047</v>
      </c>
      <c r="B7" s="151" t="s">
        <v>1681</v>
      </c>
      <c r="C7" s="150" t="s">
        <v>789</v>
      </c>
    </row>
    <row r="8" spans="1:3" ht="12.75">
      <c r="A8" s="52" t="s">
        <v>1025</v>
      </c>
      <c r="B8" s="52" t="s">
        <v>175</v>
      </c>
      <c r="C8" s="50" t="s">
        <v>789</v>
      </c>
    </row>
    <row r="9" spans="1:3" ht="25.5">
      <c r="A9" s="164" t="s">
        <v>677</v>
      </c>
      <c r="B9" s="165" t="s">
        <v>1081</v>
      </c>
      <c r="C9" s="164" t="s">
        <v>789</v>
      </c>
    </row>
    <row r="10" spans="1:3" ht="25.5">
      <c r="A10" s="164" t="s">
        <v>305</v>
      </c>
      <c r="B10" s="165" t="s">
        <v>1721</v>
      </c>
      <c r="C10" s="164" t="s">
        <v>789</v>
      </c>
    </row>
    <row r="11" spans="1:3" s="53" customFormat="1" ht="14.25" customHeight="1">
      <c r="A11" s="293" t="s">
        <v>725</v>
      </c>
      <c r="B11" s="293" t="s">
        <v>1320</v>
      </c>
      <c r="C11" s="293" t="s">
        <v>789</v>
      </c>
    </row>
    <row r="12" spans="1:2" ht="14.25" customHeight="1">
      <c r="A12" s="62"/>
      <c r="B12" s="292" t="s">
        <v>602</v>
      </c>
    </row>
    <row r="13" spans="1:3" ht="14.25" customHeight="1">
      <c r="A13" s="32" t="s">
        <v>1680</v>
      </c>
      <c r="B13" s="33" t="s">
        <v>1361</v>
      </c>
      <c r="C13" s="62" t="s">
        <v>789</v>
      </c>
    </row>
    <row r="14" spans="1:3" ht="14.25" customHeight="1">
      <c r="A14" s="62" t="s">
        <v>29</v>
      </c>
      <c r="B14" s="25" t="s">
        <v>830</v>
      </c>
      <c r="C14" s="62" t="s">
        <v>789</v>
      </c>
    </row>
    <row r="15" spans="1:3" ht="14.25" customHeight="1">
      <c r="A15" s="62" t="s">
        <v>1000</v>
      </c>
      <c r="B15" s="25" t="s">
        <v>181</v>
      </c>
      <c r="C15" s="62" t="s">
        <v>789</v>
      </c>
    </row>
    <row r="16" spans="1:3" ht="14.25" customHeight="1">
      <c r="A16" s="62" t="s">
        <v>1232</v>
      </c>
      <c r="B16" s="25" t="s">
        <v>1609</v>
      </c>
      <c r="C16" s="62" t="s">
        <v>789</v>
      </c>
    </row>
    <row r="17" spans="1:3" ht="12.75">
      <c r="A17" s="62" t="s">
        <v>616</v>
      </c>
      <c r="B17" s="25" t="s">
        <v>724</v>
      </c>
      <c r="C17" s="62" t="s">
        <v>789</v>
      </c>
    </row>
    <row r="18" spans="1:3" ht="14.25" customHeight="1">
      <c r="A18" s="32" t="s">
        <v>1421</v>
      </c>
      <c r="B18" s="25" t="s">
        <v>117</v>
      </c>
      <c r="C18" s="62" t="s">
        <v>789</v>
      </c>
    </row>
    <row r="19" spans="1:3" ht="14.25" customHeight="1">
      <c r="A19" s="32"/>
      <c r="B19" s="65" t="s">
        <v>924</v>
      </c>
      <c r="C19" s="62" t="s">
        <v>789</v>
      </c>
    </row>
    <row r="20" spans="1:3" ht="14.25" customHeight="1">
      <c r="A20" s="32"/>
      <c r="B20" s="65" t="s">
        <v>1159</v>
      </c>
      <c r="C20" s="62" t="s">
        <v>789</v>
      </c>
    </row>
    <row r="21" spans="1:3" ht="14.25" customHeight="1">
      <c r="A21" s="32" t="s">
        <v>1103</v>
      </c>
      <c r="B21" s="65" t="s">
        <v>1560</v>
      </c>
      <c r="C21" s="62" t="s">
        <v>789</v>
      </c>
    </row>
    <row r="22" spans="1:3" ht="14.25" customHeight="1">
      <c r="A22" s="32" t="s">
        <v>1146</v>
      </c>
      <c r="B22" s="25" t="s">
        <v>412</v>
      </c>
      <c r="C22" s="62" t="s">
        <v>789</v>
      </c>
    </row>
    <row r="23" spans="1:3" ht="14.25" customHeight="1">
      <c r="A23" s="62" t="s">
        <v>93</v>
      </c>
      <c r="B23" s="25" t="s">
        <v>1012</v>
      </c>
      <c r="C23" s="62" t="s">
        <v>789</v>
      </c>
    </row>
    <row r="24" spans="1:3" ht="14.25" customHeight="1">
      <c r="A24" s="32"/>
      <c r="B24" s="65" t="s">
        <v>1348</v>
      </c>
      <c r="C24" s="62" t="s">
        <v>789</v>
      </c>
    </row>
    <row r="25" spans="1:3" ht="14.25" customHeight="1">
      <c r="A25" s="32"/>
      <c r="B25" s="65" t="s">
        <v>1159</v>
      </c>
      <c r="C25" s="62" t="s">
        <v>789</v>
      </c>
    </row>
    <row r="26" spans="1:3" ht="14.25" customHeight="1">
      <c r="A26" s="32" t="s">
        <v>657</v>
      </c>
      <c r="B26" s="65" t="s">
        <v>1560</v>
      </c>
      <c r="C26" s="62" t="s">
        <v>789</v>
      </c>
    </row>
    <row r="27" spans="1:3" ht="14.25" customHeight="1">
      <c r="A27" s="32" t="s">
        <v>1075</v>
      </c>
      <c r="B27" s="25" t="s">
        <v>643</v>
      </c>
      <c r="C27" s="62" t="s">
        <v>789</v>
      </c>
    </row>
    <row r="28" spans="1:3" ht="14.25" customHeight="1">
      <c r="A28" t="s">
        <v>499</v>
      </c>
      <c r="B28" s="25" t="s">
        <v>156</v>
      </c>
      <c r="C28" s="62" t="s">
        <v>789</v>
      </c>
    </row>
    <row r="29" spans="1:3" ht="14.25" customHeight="1">
      <c r="A29" t="s">
        <v>376</v>
      </c>
      <c r="B29" s="25" t="s">
        <v>180</v>
      </c>
      <c r="C29" s="62" t="s">
        <v>789</v>
      </c>
    </row>
    <row r="30" spans="1:3" ht="14.25" customHeight="1">
      <c r="A30" t="s">
        <v>238</v>
      </c>
      <c r="B30" s="25" t="s">
        <v>195</v>
      </c>
      <c r="C30" s="62" t="s">
        <v>789</v>
      </c>
    </row>
    <row r="31" spans="1:3" ht="14.25" customHeight="1">
      <c r="A31" t="s">
        <v>7</v>
      </c>
      <c r="B31" s="25" t="s">
        <v>170</v>
      </c>
      <c r="C31" s="62" t="s">
        <v>789</v>
      </c>
    </row>
    <row r="32" spans="1:3" ht="14.25" customHeight="1">
      <c r="A32" t="s">
        <v>1762</v>
      </c>
      <c r="B32" s="25" t="s">
        <v>82</v>
      </c>
      <c r="C32" s="62" t="s">
        <v>789</v>
      </c>
    </row>
    <row r="33" spans="1:3" ht="14.25" customHeight="1">
      <c r="A33" t="s">
        <v>1655</v>
      </c>
      <c r="B33" s="25" t="s">
        <v>99</v>
      </c>
      <c r="C33" s="62" t="s">
        <v>789</v>
      </c>
    </row>
    <row r="34" spans="1:3" ht="14.25" customHeight="1">
      <c r="A34" t="s">
        <v>17</v>
      </c>
      <c r="B34" s="25" t="s">
        <v>990</v>
      </c>
      <c r="C34" s="62" t="s">
        <v>789</v>
      </c>
    </row>
    <row r="35" spans="1:3" ht="14.25" customHeight="1">
      <c r="A35" t="s">
        <v>779</v>
      </c>
      <c r="B35" s="25" t="s">
        <v>694</v>
      </c>
      <c r="C35" s="62" t="s">
        <v>789</v>
      </c>
    </row>
    <row r="36" spans="1:3" ht="14.25" customHeight="1">
      <c r="A36" t="s">
        <v>676</v>
      </c>
      <c r="B36" s="25" t="s">
        <v>1712</v>
      </c>
      <c r="C36" s="62" t="s">
        <v>789</v>
      </c>
    </row>
    <row r="37" spans="1:3" ht="14.25" customHeight="1">
      <c r="A37" t="s">
        <v>497</v>
      </c>
      <c r="B37" s="25" t="s">
        <v>1525</v>
      </c>
      <c r="C37" s="62" t="s">
        <v>789</v>
      </c>
    </row>
    <row r="38" spans="1:3" ht="14.25" customHeight="1">
      <c r="A38" t="s">
        <v>1259</v>
      </c>
      <c r="B38" s="25" t="s">
        <v>1208</v>
      </c>
      <c r="C38" s="62" t="s">
        <v>789</v>
      </c>
    </row>
    <row r="39" spans="1:3" ht="14.25" customHeight="1">
      <c r="A39" t="s">
        <v>1145</v>
      </c>
      <c r="B39" s="25" t="s">
        <v>206</v>
      </c>
      <c r="C39" s="62" t="s">
        <v>789</v>
      </c>
    </row>
    <row r="40" spans="1:3" ht="14.25" customHeight="1">
      <c r="A40" t="s">
        <v>556</v>
      </c>
      <c r="B40" s="25" t="s">
        <v>261</v>
      </c>
      <c r="C40" s="62" t="s">
        <v>789</v>
      </c>
    </row>
    <row r="41" spans="1:3" ht="14.25" customHeight="1">
      <c r="A41" t="s">
        <v>260</v>
      </c>
      <c r="B41" s="25" t="s">
        <v>328</v>
      </c>
      <c r="C41" s="62" t="s">
        <v>789</v>
      </c>
    </row>
    <row r="42" spans="1:3" ht="14.25" customHeight="1">
      <c r="A42" t="s">
        <v>394</v>
      </c>
      <c r="B42" s="25" t="s">
        <v>338</v>
      </c>
      <c r="C42" s="62" t="s">
        <v>789</v>
      </c>
    </row>
    <row r="43" spans="1:3" ht="14.25" customHeight="1">
      <c r="A43" t="s">
        <v>144</v>
      </c>
      <c r="B43" s="25" t="s">
        <v>282</v>
      </c>
      <c r="C43" s="62" t="s">
        <v>789</v>
      </c>
    </row>
    <row r="44" spans="1:3" ht="14.25" customHeight="1">
      <c r="A44" t="s">
        <v>1618</v>
      </c>
      <c r="B44" s="25" t="s">
        <v>439</v>
      </c>
      <c r="C44" s="62" t="s">
        <v>789</v>
      </c>
    </row>
    <row r="45" spans="1:3" ht="14.25" customHeight="1">
      <c r="A45" t="s">
        <v>1728</v>
      </c>
      <c r="B45" s="25" t="s">
        <v>458</v>
      </c>
      <c r="C45" s="62" t="s">
        <v>789</v>
      </c>
    </row>
    <row r="46" spans="1:3" ht="14.25" customHeight="1">
      <c r="A46" t="s">
        <v>912</v>
      </c>
      <c r="B46" s="25" t="s">
        <v>56</v>
      </c>
      <c r="C46" s="62" t="s">
        <v>789</v>
      </c>
    </row>
    <row r="47" spans="1:3" ht="14.25" customHeight="1">
      <c r="A47" t="s">
        <v>1761</v>
      </c>
      <c r="B47" s="25" t="s">
        <v>76</v>
      </c>
      <c r="C47" s="62" t="s">
        <v>789</v>
      </c>
    </row>
    <row r="48" spans="1:3" ht="14.25" customHeight="1">
      <c r="A48" t="s">
        <v>1654</v>
      </c>
      <c r="B48" s="25" t="s">
        <v>92</v>
      </c>
      <c r="C48" s="62" t="s">
        <v>789</v>
      </c>
    </row>
    <row r="49" spans="1:3" ht="14.25" customHeight="1">
      <c r="A49" t="s">
        <v>1393</v>
      </c>
      <c r="B49" s="25" t="s">
        <v>64</v>
      </c>
      <c r="C49" s="62" t="s">
        <v>789</v>
      </c>
    </row>
    <row r="50" spans="1:3" ht="14.25" customHeight="1">
      <c r="A50" t="s">
        <v>375</v>
      </c>
      <c r="B50" s="25" t="s">
        <v>186</v>
      </c>
      <c r="C50" s="62" t="s">
        <v>789</v>
      </c>
    </row>
    <row r="51" spans="1:3" ht="14.25" customHeight="1">
      <c r="A51" t="s">
        <v>237</v>
      </c>
      <c r="B51" s="25" t="s">
        <v>199</v>
      </c>
      <c r="C51" s="62" t="s">
        <v>789</v>
      </c>
    </row>
    <row r="52" spans="1:3" ht="14.25" customHeight="1">
      <c r="A52" t="s">
        <v>1212</v>
      </c>
      <c r="B52" s="25" t="s">
        <v>1592</v>
      </c>
      <c r="C52" s="62" t="s">
        <v>789</v>
      </c>
    </row>
    <row r="53" spans="1:3" ht="14.25" customHeight="1">
      <c r="A53" t="s">
        <v>1319</v>
      </c>
      <c r="B53" s="25" t="s">
        <v>164</v>
      </c>
      <c r="C53" s="62" t="s">
        <v>789</v>
      </c>
    </row>
    <row r="54" spans="1:3" ht="14.25" customHeight="1">
      <c r="A54" t="s">
        <v>1442</v>
      </c>
      <c r="B54" s="25" t="s">
        <v>923</v>
      </c>
      <c r="C54" s="62" t="s">
        <v>789</v>
      </c>
    </row>
    <row r="55" spans="1:3" ht="14.25" customHeight="1">
      <c r="A55" t="s">
        <v>1668</v>
      </c>
      <c r="B55" s="25" t="s">
        <v>1164</v>
      </c>
      <c r="C55" s="62" t="s">
        <v>789</v>
      </c>
    </row>
    <row r="56" spans="1:3" ht="14.25" customHeight="1">
      <c r="A56" t="s">
        <v>91</v>
      </c>
      <c r="B56" s="25" t="s">
        <v>1294</v>
      </c>
      <c r="C56" s="62" t="s">
        <v>789</v>
      </c>
    </row>
    <row r="57" spans="1:3" ht="14.25" customHeight="1">
      <c r="A57" t="s">
        <v>194</v>
      </c>
      <c r="B57" s="25" t="s">
        <v>572</v>
      </c>
      <c r="C57" s="62" t="s">
        <v>789</v>
      </c>
    </row>
    <row r="58" spans="1:3" ht="14.25" customHeight="1">
      <c r="A58" t="s">
        <v>1578</v>
      </c>
      <c r="B58" s="25" t="s">
        <v>1006</v>
      </c>
      <c r="C58" s="62" t="s">
        <v>789</v>
      </c>
    </row>
    <row r="59" spans="1:3" ht="14.25" customHeight="1">
      <c r="A59" t="s">
        <v>980</v>
      </c>
      <c r="B59" s="25" t="s">
        <v>1041</v>
      </c>
      <c r="C59" s="62" t="s">
        <v>789</v>
      </c>
    </row>
    <row r="60" spans="1:3" ht="14.25" customHeight="1">
      <c r="A60" t="s">
        <v>871</v>
      </c>
      <c r="B60" s="25" t="s">
        <v>1054</v>
      </c>
      <c r="C60" s="62" t="s">
        <v>789</v>
      </c>
    </row>
    <row r="61" spans="1:3" ht="14.25" customHeight="1">
      <c r="A61" t="s">
        <v>1066</v>
      </c>
      <c r="B61" s="25" t="s">
        <v>1021</v>
      </c>
      <c r="C61" s="62" t="s">
        <v>789</v>
      </c>
    </row>
    <row r="62" spans="1:3" ht="14.25" customHeight="1">
      <c r="A62" t="s">
        <v>627</v>
      </c>
      <c r="B62" s="25" t="s">
        <v>939</v>
      </c>
      <c r="C62" s="62" t="s">
        <v>789</v>
      </c>
    </row>
    <row r="63" spans="1:3" ht="14.25" customHeight="1">
      <c r="A63" t="s">
        <v>550</v>
      </c>
      <c r="B63" s="25" t="s">
        <v>949</v>
      </c>
      <c r="C63" s="62" t="s">
        <v>789</v>
      </c>
    </row>
    <row r="64" spans="1:3" ht="14.25" customHeight="1">
      <c r="A64" t="s">
        <v>1405</v>
      </c>
      <c r="B64" s="25" t="s">
        <v>1709</v>
      </c>
      <c r="C64" s="62" t="s">
        <v>789</v>
      </c>
    </row>
    <row r="65" spans="1:3" ht="14.25" customHeight="1">
      <c r="A65" t="s">
        <v>1258</v>
      </c>
      <c r="B65" s="25" t="s">
        <v>1737</v>
      </c>
      <c r="C65" s="62" t="s">
        <v>789</v>
      </c>
    </row>
    <row r="66" spans="1:3" ht="14.25" customHeight="1">
      <c r="A66" t="s">
        <v>1144</v>
      </c>
      <c r="B66" s="25" t="s">
        <v>1754</v>
      </c>
      <c r="C66" s="62" t="s">
        <v>789</v>
      </c>
    </row>
    <row r="67" spans="1:3" ht="14.25" customHeight="1">
      <c r="A67" t="s">
        <v>907</v>
      </c>
      <c r="B67" s="25" t="s">
        <v>1720</v>
      </c>
      <c r="C67" s="62" t="s">
        <v>789</v>
      </c>
    </row>
    <row r="68" spans="1:3" ht="14.25" customHeight="1">
      <c r="A68" t="s">
        <v>778</v>
      </c>
      <c r="B68" s="25" t="s">
        <v>1631</v>
      </c>
      <c r="C68" s="62" t="s">
        <v>789</v>
      </c>
    </row>
    <row r="69" spans="1:3" ht="14.25" customHeight="1">
      <c r="A69" t="s">
        <v>675</v>
      </c>
      <c r="B69" s="25" t="s">
        <v>1653</v>
      </c>
      <c r="C69" s="62" t="s">
        <v>789</v>
      </c>
    </row>
    <row r="70" spans="1:3" ht="14.25" customHeight="1">
      <c r="A70" t="s">
        <v>1020</v>
      </c>
      <c r="B70" s="25" t="s">
        <v>1356</v>
      </c>
      <c r="C70" s="62" t="s">
        <v>789</v>
      </c>
    </row>
    <row r="71" spans="1:3" ht="14.25" customHeight="1">
      <c r="A71" t="s">
        <v>1652</v>
      </c>
      <c r="B71" s="25" t="s">
        <v>1392</v>
      </c>
      <c r="C71" s="62" t="s">
        <v>789</v>
      </c>
    </row>
    <row r="72" spans="1:3" ht="14.25" customHeight="1">
      <c r="A72" t="s">
        <v>1760</v>
      </c>
      <c r="B72" s="25" t="s">
        <v>1411</v>
      </c>
      <c r="C72" s="62" t="s">
        <v>789</v>
      </c>
    </row>
    <row r="73" spans="1:3" ht="14.25" customHeight="1">
      <c r="A73" t="s">
        <v>1516</v>
      </c>
      <c r="B73" s="25" t="s">
        <v>1370</v>
      </c>
      <c r="C73" s="62" t="s">
        <v>789</v>
      </c>
    </row>
    <row r="74" spans="1:3" ht="14.25" customHeight="1">
      <c r="A74" t="s">
        <v>236</v>
      </c>
      <c r="B74" s="25" t="s">
        <v>1524</v>
      </c>
      <c r="C74" s="62" t="s">
        <v>789</v>
      </c>
    </row>
    <row r="75" spans="1:3" ht="14.25" customHeight="1">
      <c r="A75" t="s">
        <v>374</v>
      </c>
      <c r="B75" s="25" t="s">
        <v>1541</v>
      </c>
      <c r="C75" s="62" t="s">
        <v>789</v>
      </c>
    </row>
    <row r="76" spans="1:3" ht="14.25" customHeight="1">
      <c r="A76" t="s">
        <v>680</v>
      </c>
      <c r="B76" s="25" t="s">
        <v>800</v>
      </c>
      <c r="C76" s="62" t="s">
        <v>789</v>
      </c>
    </row>
    <row r="77" spans="1:3" ht="14.25" customHeight="1">
      <c r="A77" t="s">
        <v>193</v>
      </c>
      <c r="B77" s="25" t="s">
        <v>735</v>
      </c>
      <c r="C77" s="62" t="s">
        <v>789</v>
      </c>
    </row>
    <row r="78" spans="1:3" ht="14.25" customHeight="1">
      <c r="A78" t="s">
        <v>90</v>
      </c>
      <c r="B78" s="25" t="s">
        <v>747</v>
      </c>
      <c r="C78" s="62" t="s">
        <v>789</v>
      </c>
    </row>
    <row r="79" spans="1:3" ht="14.25" customHeight="1">
      <c r="A79" t="s">
        <v>327</v>
      </c>
      <c r="B79" s="25" t="s">
        <v>764</v>
      </c>
      <c r="C79" s="62" t="s">
        <v>789</v>
      </c>
    </row>
    <row r="80" spans="1:3" ht="14.25" customHeight="1">
      <c r="A80" t="s">
        <v>1441</v>
      </c>
      <c r="B80" s="25" t="s">
        <v>632</v>
      </c>
      <c r="C80" s="62" t="s">
        <v>789</v>
      </c>
    </row>
    <row r="81" spans="1:3" ht="14.25" customHeight="1">
      <c r="A81" t="s">
        <v>1318</v>
      </c>
      <c r="B81" s="25" t="s">
        <v>648</v>
      </c>
      <c r="C81" s="62" t="s">
        <v>789</v>
      </c>
    </row>
    <row r="82" spans="1:3" ht="14.25" customHeight="1">
      <c r="A82" t="s">
        <v>422</v>
      </c>
      <c r="B82" s="25" t="s">
        <v>1251</v>
      </c>
      <c r="C82" s="62" t="s">
        <v>789</v>
      </c>
    </row>
    <row r="83" spans="1:3" ht="14.25" customHeight="1">
      <c r="A83" t="s">
        <v>549</v>
      </c>
      <c r="B83" s="25" t="s">
        <v>1193</v>
      </c>
      <c r="C83" s="62" t="s">
        <v>789</v>
      </c>
    </row>
    <row r="84" spans="1:3" ht="14.25" customHeight="1">
      <c r="A84" t="s">
        <v>626</v>
      </c>
      <c r="B84" s="25" t="s">
        <v>1207</v>
      </c>
      <c r="C84" s="62" t="s">
        <v>789</v>
      </c>
    </row>
    <row r="85" spans="1:3" ht="14.25" customHeight="1">
      <c r="A85" t="s">
        <v>808</v>
      </c>
      <c r="B85" s="25" t="s">
        <v>1211</v>
      </c>
      <c r="C85" s="62" t="s">
        <v>789</v>
      </c>
    </row>
    <row r="86" spans="1:3" ht="14.25" customHeight="1">
      <c r="A86" t="s">
        <v>870</v>
      </c>
      <c r="B86" s="25" t="s">
        <v>1065</v>
      </c>
      <c r="C86" s="62" t="s">
        <v>789</v>
      </c>
    </row>
    <row r="87" spans="1:3" ht="14.25" customHeight="1">
      <c r="A87" t="s">
        <v>979</v>
      </c>
      <c r="B87" s="25" t="s">
        <v>1080</v>
      </c>
      <c r="C87" s="62" t="s">
        <v>789</v>
      </c>
    </row>
    <row r="88" spans="1:3" ht="14.25" customHeight="1">
      <c r="A88" t="s">
        <v>116</v>
      </c>
      <c r="B88" s="25" t="s">
        <v>1501</v>
      </c>
      <c r="C88" s="62" t="s">
        <v>789</v>
      </c>
    </row>
    <row r="89" spans="1:3" ht="14.25" customHeight="1">
      <c r="A89" t="s">
        <v>674</v>
      </c>
      <c r="B89" s="25" t="s">
        <v>1432</v>
      </c>
      <c r="C89" s="62" t="s">
        <v>789</v>
      </c>
    </row>
    <row r="90" spans="1:3" ht="14.25" customHeight="1">
      <c r="A90" t="s">
        <v>777</v>
      </c>
      <c r="B90" s="25" t="s">
        <v>1448</v>
      </c>
      <c r="C90" s="62" t="s">
        <v>789</v>
      </c>
    </row>
    <row r="91" spans="1:3" ht="14.25" customHeight="1">
      <c r="A91" t="s">
        <v>581</v>
      </c>
      <c r="B91" s="25" t="s">
        <v>1458</v>
      </c>
      <c r="C91" s="62" t="s">
        <v>789</v>
      </c>
    </row>
    <row r="92" spans="1:3" ht="14.25" customHeight="1">
      <c r="A92" t="s">
        <v>1143</v>
      </c>
      <c r="B92" s="25" t="s">
        <v>1293</v>
      </c>
      <c r="C92" s="62" t="s">
        <v>789</v>
      </c>
    </row>
    <row r="93" spans="1:3" ht="14.25" customHeight="1">
      <c r="A93" t="s">
        <v>1257</v>
      </c>
      <c r="B93" s="25" t="s">
        <v>1317</v>
      </c>
      <c r="C93" s="62" t="s">
        <v>789</v>
      </c>
    </row>
    <row r="94" spans="1:3" ht="14.25" customHeight="1">
      <c r="A94" t="s">
        <v>319</v>
      </c>
      <c r="B94" s="25" t="s">
        <v>922</v>
      </c>
      <c r="C94" s="62" t="s">
        <v>789</v>
      </c>
    </row>
    <row r="95" spans="1:3" ht="14.25" customHeight="1">
      <c r="A95" t="s">
        <v>606</v>
      </c>
      <c r="B95" s="25" t="s">
        <v>839</v>
      </c>
      <c r="C95" s="62" t="s">
        <v>789</v>
      </c>
    </row>
    <row r="96" spans="1:3" ht="14.25" customHeight="1">
      <c r="A96" t="s">
        <v>518</v>
      </c>
      <c r="B96" s="25" t="s">
        <v>859</v>
      </c>
      <c r="C96" s="62" t="s">
        <v>789</v>
      </c>
    </row>
    <row r="97" spans="1:3" ht="14.25" customHeight="1">
      <c r="A97" t="s">
        <v>686</v>
      </c>
      <c r="B97" s="25" t="s">
        <v>881</v>
      </c>
      <c r="C97" s="62" t="s">
        <v>789</v>
      </c>
    </row>
    <row r="98" spans="1:3" ht="14.25" customHeight="1">
      <c r="A98" t="s">
        <v>999</v>
      </c>
      <c r="B98" s="25" t="s">
        <v>960</v>
      </c>
      <c r="C98" s="62" t="s">
        <v>789</v>
      </c>
    </row>
    <row r="99" spans="1:3" ht="14.25" customHeight="1">
      <c r="A99" t="s">
        <v>890</v>
      </c>
      <c r="B99" s="25" t="s">
        <v>978</v>
      </c>
      <c r="C99" s="62" t="s">
        <v>789</v>
      </c>
    </row>
    <row r="100" spans="1:3" ht="14.25" customHeight="1">
      <c r="A100" t="s">
        <v>1094</v>
      </c>
      <c r="B100" s="25" t="s">
        <v>693</v>
      </c>
      <c r="C100" s="62" t="s">
        <v>789</v>
      </c>
    </row>
    <row r="101" spans="1:3" ht="14.25" customHeight="1">
      <c r="A101" t="s">
        <v>1440</v>
      </c>
      <c r="B101" s="25" t="s">
        <v>629</v>
      </c>
      <c r="C101" s="62" t="s">
        <v>789</v>
      </c>
    </row>
    <row r="102" spans="1:3" ht="14.25" customHeight="1">
      <c r="A102" t="s">
        <v>1316</v>
      </c>
      <c r="B102" s="25" t="s">
        <v>642</v>
      </c>
      <c r="C102" s="62" t="s">
        <v>789</v>
      </c>
    </row>
    <row r="103" spans="1:3" ht="14.25" customHeight="1">
      <c r="A103" t="s">
        <v>1554</v>
      </c>
      <c r="B103" s="25" t="s">
        <v>662</v>
      </c>
      <c r="C103" s="62" t="s">
        <v>789</v>
      </c>
    </row>
    <row r="104" spans="1:3" ht="14.25" customHeight="1">
      <c r="A104" t="s">
        <v>192</v>
      </c>
      <c r="B104" s="25" t="s">
        <v>742</v>
      </c>
      <c r="C104" s="62" t="s">
        <v>789</v>
      </c>
    </row>
    <row r="105" spans="1:3" ht="14.25" customHeight="1">
      <c r="A105" t="s">
        <v>89</v>
      </c>
      <c r="B105" s="25" t="s">
        <v>753</v>
      </c>
      <c r="C105" s="62" t="s">
        <v>789</v>
      </c>
    </row>
    <row r="106" spans="1:3" ht="14.25" customHeight="1">
      <c r="A106" t="s">
        <v>1547</v>
      </c>
      <c r="B106" s="25" t="s">
        <v>1033</v>
      </c>
      <c r="C106" s="62" t="s">
        <v>789</v>
      </c>
    </row>
    <row r="107" spans="1:3" ht="14.25" customHeight="1">
      <c r="A107" t="s">
        <v>998</v>
      </c>
      <c r="B107" s="25" t="s">
        <v>954</v>
      </c>
      <c r="C107" s="62" t="s">
        <v>789</v>
      </c>
    </row>
    <row r="108" spans="1:3" ht="14.25" customHeight="1">
      <c r="A108" t="s">
        <v>889</v>
      </c>
      <c r="B108" s="25" t="s">
        <v>970</v>
      </c>
      <c r="C108" s="62" t="s">
        <v>789</v>
      </c>
    </row>
    <row r="109" spans="1:3" ht="14.25" customHeight="1">
      <c r="A109" t="s">
        <v>1102</v>
      </c>
      <c r="B109" s="25" t="s">
        <v>993</v>
      </c>
      <c r="C109" s="62" t="s">
        <v>789</v>
      </c>
    </row>
    <row r="110" spans="1:3" ht="14.25" customHeight="1">
      <c r="A110" t="s">
        <v>605</v>
      </c>
      <c r="B110" s="25" t="s">
        <v>848</v>
      </c>
      <c r="C110" s="62" t="s">
        <v>789</v>
      </c>
    </row>
    <row r="111" spans="1:3" ht="14.25" customHeight="1">
      <c r="A111" t="s">
        <v>517</v>
      </c>
      <c r="B111" s="25" t="s">
        <v>869</v>
      </c>
      <c r="C111" s="62" t="s">
        <v>789</v>
      </c>
    </row>
    <row r="112" spans="1:3" ht="14.25" customHeight="1">
      <c r="A112" t="s">
        <v>68</v>
      </c>
      <c r="B112" s="25" t="s">
        <v>1753</v>
      </c>
      <c r="C112" s="62" t="s">
        <v>789</v>
      </c>
    </row>
    <row r="113" spans="1:3" ht="14.25" customHeight="1">
      <c r="A113" t="s">
        <v>807</v>
      </c>
      <c r="B113" s="25" t="s">
        <v>1694</v>
      </c>
      <c r="C113" s="62" t="s">
        <v>789</v>
      </c>
    </row>
    <row r="114" spans="1:3" ht="14.25" customHeight="1">
      <c r="A114" t="s">
        <v>705</v>
      </c>
      <c r="B114" s="25" t="s">
        <v>1708</v>
      </c>
      <c r="C114" s="62" t="s">
        <v>789</v>
      </c>
    </row>
    <row r="115" spans="1:3" ht="14.25" customHeight="1">
      <c r="A115" t="s">
        <v>548</v>
      </c>
      <c r="B115" s="25" t="s">
        <v>1659</v>
      </c>
      <c r="C115" s="62" t="s">
        <v>789</v>
      </c>
    </row>
    <row r="116" spans="1:3" ht="14.25" customHeight="1">
      <c r="A116" t="s">
        <v>1182</v>
      </c>
      <c r="B116" s="25" t="s">
        <v>1570</v>
      </c>
      <c r="C116" s="62" t="s">
        <v>789</v>
      </c>
    </row>
    <row r="117" spans="1:3" ht="14.25" customHeight="1">
      <c r="A117" t="s">
        <v>1064</v>
      </c>
      <c r="B117" s="25" t="s">
        <v>1587</v>
      </c>
      <c r="C117" s="62" t="s">
        <v>789</v>
      </c>
    </row>
    <row r="118" spans="1:3" ht="14.25" customHeight="1">
      <c r="A118" t="s">
        <v>1142</v>
      </c>
      <c r="B118" s="25" t="s">
        <v>829</v>
      </c>
      <c r="C118" s="62" t="s">
        <v>789</v>
      </c>
    </row>
    <row r="119" spans="1:3" ht="14.25" customHeight="1">
      <c r="A119" t="s">
        <v>1523</v>
      </c>
      <c r="B119" s="25" t="s">
        <v>760</v>
      </c>
      <c r="C119" s="62" t="s">
        <v>789</v>
      </c>
    </row>
    <row r="120" spans="1:3" ht="14.25" customHeight="1">
      <c r="A120" t="s">
        <v>1404</v>
      </c>
      <c r="B120" s="25" t="s">
        <v>773</v>
      </c>
      <c r="C120" s="62" t="s">
        <v>789</v>
      </c>
    </row>
    <row r="121" spans="1:3" ht="14.25" customHeight="1">
      <c r="A121" t="s">
        <v>1643</v>
      </c>
      <c r="B121" s="25" t="s">
        <v>741</v>
      </c>
      <c r="C121" s="62" t="s">
        <v>789</v>
      </c>
    </row>
    <row r="122" spans="1:3" ht="14.25" customHeight="1">
      <c r="A122" t="s">
        <v>115</v>
      </c>
      <c r="B122" s="25" t="s">
        <v>661</v>
      </c>
      <c r="C122" s="62" t="s">
        <v>789</v>
      </c>
    </row>
    <row r="123" spans="1:3" ht="14.25" customHeight="1">
      <c r="A123" t="s">
        <v>16</v>
      </c>
      <c r="B123" s="25" t="s">
        <v>673</v>
      </c>
      <c r="C123" s="62" t="s">
        <v>789</v>
      </c>
    </row>
    <row r="124" spans="1:3" ht="14.25" customHeight="1">
      <c r="A124" t="s">
        <v>174</v>
      </c>
      <c r="B124" s="25" t="s">
        <v>457</v>
      </c>
      <c r="C124" s="62" t="s">
        <v>789</v>
      </c>
    </row>
    <row r="125" spans="1:3" ht="14.25" customHeight="1">
      <c r="A125" t="s">
        <v>704</v>
      </c>
      <c r="B125" s="25" t="s">
        <v>384</v>
      </c>
      <c r="C125" s="62" t="s">
        <v>789</v>
      </c>
    </row>
    <row r="126" spans="1:3" ht="14.25" customHeight="1">
      <c r="A126" t="s">
        <v>806</v>
      </c>
      <c r="B126" s="25" t="s">
        <v>403</v>
      </c>
      <c r="C126" s="62" t="s">
        <v>789</v>
      </c>
    </row>
    <row r="127" spans="1:3" ht="14.25" customHeight="1">
      <c r="A127" t="s">
        <v>625</v>
      </c>
      <c r="B127" s="25" t="s">
        <v>344</v>
      </c>
      <c r="C127" s="62" t="s">
        <v>789</v>
      </c>
    </row>
    <row r="128" spans="1:3" ht="14.25" customHeight="1">
      <c r="A128" t="s">
        <v>1063</v>
      </c>
      <c r="B128" s="25" t="s">
        <v>243</v>
      </c>
      <c r="C128" s="62" t="s">
        <v>789</v>
      </c>
    </row>
    <row r="129" spans="1:3" ht="14.25" customHeight="1">
      <c r="A129" t="s">
        <v>1181</v>
      </c>
      <c r="B129" s="25" t="s">
        <v>259</v>
      </c>
      <c r="C129" s="62" t="s">
        <v>789</v>
      </c>
    </row>
    <row r="130" spans="1:3" ht="14.25" customHeight="1">
      <c r="A130" t="s">
        <v>1256</v>
      </c>
      <c r="B130" s="25" t="s">
        <v>1288</v>
      </c>
      <c r="C130" s="62" t="s">
        <v>789</v>
      </c>
    </row>
    <row r="131" spans="1:3" ht="14.25" customHeight="1">
      <c r="A131" t="s">
        <v>1403</v>
      </c>
      <c r="B131" s="25" t="s">
        <v>1210</v>
      </c>
      <c r="C131" s="62" t="s">
        <v>789</v>
      </c>
    </row>
    <row r="132" spans="1:3" ht="14.25" customHeight="1">
      <c r="A132" t="s">
        <v>1522</v>
      </c>
      <c r="B132" s="25" t="s">
        <v>1224</v>
      </c>
      <c r="C132" s="62" t="s">
        <v>789</v>
      </c>
    </row>
    <row r="133" spans="1:3" ht="14.25" customHeight="1">
      <c r="A133" t="s">
        <v>1752</v>
      </c>
      <c r="B133" s="25" t="s">
        <v>1192</v>
      </c>
      <c r="C133" s="62" t="s">
        <v>789</v>
      </c>
    </row>
    <row r="134" spans="1:3" ht="14.25" customHeight="1">
      <c r="A134" t="s">
        <v>15</v>
      </c>
      <c r="B134" s="25" t="s">
        <v>1101</v>
      </c>
      <c r="C134" s="62" t="s">
        <v>789</v>
      </c>
    </row>
    <row r="135" spans="1:3" ht="14.25" customHeight="1">
      <c r="A135" t="s">
        <v>114</v>
      </c>
      <c r="B135" s="25" t="s">
        <v>1116</v>
      </c>
      <c r="C135" s="62" t="s">
        <v>789</v>
      </c>
    </row>
    <row r="136" spans="1:3" ht="14.25" customHeight="1">
      <c r="A136" t="s">
        <v>1617</v>
      </c>
      <c r="B136" s="25" t="s">
        <v>825</v>
      </c>
      <c r="C136" s="62" t="s">
        <v>789</v>
      </c>
    </row>
    <row r="137" spans="1:3" ht="14.25" customHeight="1">
      <c r="A137" t="s">
        <v>1040</v>
      </c>
      <c r="B137" s="25" t="s">
        <v>763</v>
      </c>
      <c r="C137" s="62" t="s">
        <v>789</v>
      </c>
    </row>
    <row r="138" spans="1:3" ht="14.25" customHeight="1">
      <c r="A138" t="s">
        <v>930</v>
      </c>
      <c r="B138" s="25" t="s">
        <v>776</v>
      </c>
      <c r="C138" s="62" t="s">
        <v>789</v>
      </c>
    </row>
    <row r="139" spans="1:3" ht="14.25" customHeight="1">
      <c r="A139" t="s">
        <v>1172</v>
      </c>
      <c r="B139" s="25" t="s">
        <v>734</v>
      </c>
      <c r="C139" s="62" t="s">
        <v>789</v>
      </c>
    </row>
    <row r="140" spans="1:3" ht="14.25" customHeight="1">
      <c r="A140" t="s">
        <v>555</v>
      </c>
      <c r="B140" s="25" t="s">
        <v>656</v>
      </c>
      <c r="C140" s="62" t="s">
        <v>789</v>
      </c>
    </row>
    <row r="141" spans="1:3" ht="14.25" customHeight="1">
      <c r="A141" t="s">
        <v>471</v>
      </c>
      <c r="B141" s="25" t="s">
        <v>670</v>
      </c>
      <c r="C141" s="62" t="s">
        <v>789</v>
      </c>
    </row>
    <row r="142" spans="1:3" ht="14.25" customHeight="1">
      <c r="A142" t="s">
        <v>1138</v>
      </c>
      <c r="B142" s="25" t="s">
        <v>824</v>
      </c>
      <c r="C142" s="62" t="s">
        <v>789</v>
      </c>
    </row>
    <row r="143" spans="1:3" ht="14.25" customHeight="1">
      <c r="A143" t="s">
        <v>1515</v>
      </c>
      <c r="B143" s="25" t="s">
        <v>762</v>
      </c>
      <c r="C143" s="62" t="s">
        <v>789</v>
      </c>
    </row>
    <row r="144" spans="1:3" ht="14.25" customHeight="1">
      <c r="A144" t="s">
        <v>1391</v>
      </c>
      <c r="B144" s="25" t="s">
        <v>775</v>
      </c>
      <c r="C144" s="62" t="s">
        <v>789</v>
      </c>
    </row>
    <row r="145" spans="1:3" ht="14.25" customHeight="1">
      <c r="A145" t="s">
        <v>1651</v>
      </c>
      <c r="B145" s="25" t="s">
        <v>733</v>
      </c>
      <c r="C145" s="62" t="s">
        <v>789</v>
      </c>
    </row>
    <row r="146" spans="1:3" ht="14.25" customHeight="1">
      <c r="A146" t="s">
        <v>105</v>
      </c>
      <c r="B146" s="25" t="s">
        <v>655</v>
      </c>
      <c r="C146" s="62" t="s">
        <v>789</v>
      </c>
    </row>
    <row r="147" spans="1:3" ht="14.25" customHeight="1">
      <c r="A147" t="s">
        <v>6</v>
      </c>
      <c r="B147" s="25" t="s">
        <v>669</v>
      </c>
      <c r="C147" s="62" t="s">
        <v>789</v>
      </c>
    </row>
    <row r="148" spans="1:3" ht="14.25" customHeight="1">
      <c r="A148" t="s">
        <v>1005</v>
      </c>
      <c r="B148" s="25" t="s">
        <v>337</v>
      </c>
      <c r="C148" s="62" t="s">
        <v>789</v>
      </c>
    </row>
    <row r="149" spans="1:3" ht="14.25" customHeight="1">
      <c r="A149" t="s">
        <v>1553</v>
      </c>
      <c r="B149" s="25" t="s">
        <v>242</v>
      </c>
      <c r="C149" s="62" t="s">
        <v>789</v>
      </c>
    </row>
    <row r="150" spans="1:3" ht="14.25" customHeight="1">
      <c r="A150" t="s">
        <v>1667</v>
      </c>
      <c r="B150" s="25" t="s">
        <v>258</v>
      </c>
      <c r="C150" s="62" t="s">
        <v>789</v>
      </c>
    </row>
    <row r="151" spans="1:3" ht="14.25" customHeight="1">
      <c r="A151" t="s">
        <v>1439</v>
      </c>
      <c r="B151" s="25" t="s">
        <v>217</v>
      </c>
      <c r="C151" s="62" t="s">
        <v>789</v>
      </c>
    </row>
    <row r="152" spans="1:3" ht="14.25" customHeight="1">
      <c r="A152" t="s">
        <v>326</v>
      </c>
      <c r="B152" s="25" t="s">
        <v>383</v>
      </c>
      <c r="C152" s="62" t="s">
        <v>789</v>
      </c>
    </row>
    <row r="153" spans="1:3" ht="14.25" customHeight="1">
      <c r="A153" t="s">
        <v>450</v>
      </c>
      <c r="B153" s="25" t="s">
        <v>402</v>
      </c>
      <c r="C153" s="62" t="s">
        <v>789</v>
      </c>
    </row>
    <row r="154" spans="1:3" ht="14.25" customHeight="1">
      <c r="A154" t="s">
        <v>1347</v>
      </c>
      <c r="B154" s="25" t="s">
        <v>1642</v>
      </c>
      <c r="C154" s="62" t="s">
        <v>789</v>
      </c>
    </row>
    <row r="155" spans="1:3" ht="14.25" customHeight="1">
      <c r="A155" t="s">
        <v>1180</v>
      </c>
      <c r="B155" s="25" t="s">
        <v>1577</v>
      </c>
      <c r="C155" s="62" t="s">
        <v>789</v>
      </c>
    </row>
    <row r="156" spans="1:3" ht="14.25" customHeight="1">
      <c r="A156" t="s">
        <v>1062</v>
      </c>
      <c r="B156" s="25" t="s">
        <v>1591</v>
      </c>
      <c r="C156" s="62" t="s">
        <v>789</v>
      </c>
    </row>
    <row r="157" spans="1:3" ht="14.25" customHeight="1">
      <c r="A157" t="s">
        <v>868</v>
      </c>
      <c r="B157" s="25" t="s">
        <v>1546</v>
      </c>
      <c r="C157" s="62" t="s">
        <v>789</v>
      </c>
    </row>
    <row r="158" spans="1:3" ht="14.25" customHeight="1">
      <c r="A158" t="s">
        <v>805</v>
      </c>
      <c r="B158" s="25" t="s">
        <v>1687</v>
      </c>
      <c r="C158" s="62" t="s">
        <v>789</v>
      </c>
    </row>
    <row r="159" spans="1:3" ht="14.25" customHeight="1">
      <c r="A159" t="s">
        <v>703</v>
      </c>
      <c r="B159" s="25" t="s">
        <v>1701</v>
      </c>
      <c r="C159" s="62" t="s">
        <v>789</v>
      </c>
    </row>
    <row r="160" spans="1:3" ht="14.25" customHeight="1">
      <c r="A160" t="s">
        <v>1447</v>
      </c>
      <c r="B160" s="25" t="s">
        <v>1540</v>
      </c>
      <c r="C160" s="62" t="s">
        <v>789</v>
      </c>
    </row>
    <row r="161" spans="1:3" ht="14.25" customHeight="1">
      <c r="A161" t="s">
        <v>1100</v>
      </c>
      <c r="B161" s="25" t="s">
        <v>1457</v>
      </c>
      <c r="C161" s="62" t="s">
        <v>789</v>
      </c>
    </row>
    <row r="162" spans="1:3" ht="14.25" customHeight="1">
      <c r="A162" t="s">
        <v>1218</v>
      </c>
      <c r="B162" s="25" t="s">
        <v>1473</v>
      </c>
      <c r="C162" s="62" t="s">
        <v>789</v>
      </c>
    </row>
    <row r="163" spans="1:3" ht="14.25" customHeight="1">
      <c r="A163" t="s">
        <v>997</v>
      </c>
      <c r="B163" s="25" t="s">
        <v>1431</v>
      </c>
      <c r="C163" s="62" t="s">
        <v>789</v>
      </c>
    </row>
    <row r="164" spans="1:3" ht="14.25" customHeight="1">
      <c r="A164" t="s">
        <v>685</v>
      </c>
      <c r="B164" s="25" t="s">
        <v>1334</v>
      </c>
      <c r="C164" s="62" t="s">
        <v>789</v>
      </c>
    </row>
    <row r="165" spans="1:3" ht="14.25" customHeight="1">
      <c r="A165" t="s">
        <v>788</v>
      </c>
      <c r="B165" s="25" t="s">
        <v>1355</v>
      </c>
      <c r="C165" s="62" t="s">
        <v>789</v>
      </c>
    </row>
    <row r="166" spans="1:3" ht="14.25" customHeight="1">
      <c r="A166" t="s">
        <v>858</v>
      </c>
      <c r="B166" s="25" t="s">
        <v>191</v>
      </c>
      <c r="C166" s="62" t="s">
        <v>789</v>
      </c>
    </row>
    <row r="167" spans="1:3" ht="14.25" customHeight="1">
      <c r="A167" t="s">
        <v>1686</v>
      </c>
      <c r="B167" s="25" t="s">
        <v>143</v>
      </c>
      <c r="C167" s="62" t="s">
        <v>789</v>
      </c>
    </row>
    <row r="168" spans="1:3" ht="14.25" customHeight="1">
      <c r="A168" t="s">
        <v>1569</v>
      </c>
      <c r="B168" s="25" t="s">
        <v>155</v>
      </c>
      <c r="C168" s="62" t="s">
        <v>789</v>
      </c>
    </row>
    <row r="169" spans="1:3" ht="14.25" customHeight="1">
      <c r="A169" t="s">
        <v>1354</v>
      </c>
      <c r="B169" s="25" t="s">
        <v>104</v>
      </c>
      <c r="C169" s="62" t="s">
        <v>789</v>
      </c>
    </row>
    <row r="170" spans="1:3" ht="14.25" customHeight="1">
      <c r="A170" t="s">
        <v>411</v>
      </c>
      <c r="B170" s="25" t="s">
        <v>38</v>
      </c>
      <c r="C170" s="62" t="s">
        <v>789</v>
      </c>
    </row>
    <row r="171" spans="1:3" ht="14.25" customHeight="1">
      <c r="A171" t="s">
        <v>281</v>
      </c>
      <c r="B171" s="25" t="s">
        <v>49</v>
      </c>
      <c r="C171" s="62" t="s">
        <v>789</v>
      </c>
    </row>
    <row r="172" spans="1:3" ht="14.25" customHeight="1">
      <c r="A172" t="s">
        <v>1641</v>
      </c>
      <c r="B172" s="25" t="s">
        <v>944</v>
      </c>
      <c r="C172" s="62" t="s">
        <v>789</v>
      </c>
    </row>
    <row r="173" spans="1:3" ht="14.25" customHeight="1">
      <c r="A173" t="s">
        <v>1011</v>
      </c>
      <c r="B173" s="25" t="s">
        <v>880</v>
      </c>
      <c r="C173" s="62" t="s">
        <v>789</v>
      </c>
    </row>
    <row r="174" spans="1:3" ht="14.25" customHeight="1">
      <c r="A174" t="s">
        <v>906</v>
      </c>
      <c r="B174" s="25" t="s">
        <v>898</v>
      </c>
      <c r="C174" s="62" t="s">
        <v>789</v>
      </c>
    </row>
    <row r="175" spans="1:3" ht="14.25" customHeight="1">
      <c r="A175" t="s">
        <v>1141</v>
      </c>
      <c r="B175" s="25" t="s">
        <v>838</v>
      </c>
      <c r="C175" s="62" t="s">
        <v>789</v>
      </c>
    </row>
    <row r="176" spans="1:3" ht="14.25" customHeight="1">
      <c r="A176" t="s">
        <v>580</v>
      </c>
      <c r="B176" s="25" t="s">
        <v>989</v>
      </c>
      <c r="C176" s="62" t="s">
        <v>789</v>
      </c>
    </row>
    <row r="177" spans="1:3" ht="14.25" customHeight="1">
      <c r="A177" t="s">
        <v>496</v>
      </c>
      <c r="B177" s="25" t="s">
        <v>996</v>
      </c>
      <c r="C177" s="62" t="s">
        <v>789</v>
      </c>
    </row>
    <row r="178" spans="1:3" ht="14.25" customHeight="1">
      <c r="A178" t="s">
        <v>1287</v>
      </c>
      <c r="B178" s="25" t="s">
        <v>547</v>
      </c>
      <c r="C178" s="62" t="s">
        <v>789</v>
      </c>
    </row>
    <row r="179" spans="1:3" ht="14.25" customHeight="1">
      <c r="A179" t="s">
        <v>1369</v>
      </c>
      <c r="B179" s="25" t="s">
        <v>495</v>
      </c>
      <c r="C179" s="62" t="s">
        <v>789</v>
      </c>
    </row>
    <row r="180" spans="1:3" ht="14.25" customHeight="1">
      <c r="A180" t="s">
        <v>1492</v>
      </c>
      <c r="B180" s="25" t="s">
        <v>504</v>
      </c>
      <c r="C180" s="62" t="s">
        <v>789</v>
      </c>
    </row>
    <row r="181" spans="1:3" ht="14.25" customHeight="1">
      <c r="A181" t="s">
        <v>1727</v>
      </c>
      <c r="B181" s="25" t="s">
        <v>478</v>
      </c>
      <c r="C181" s="62" t="s">
        <v>789</v>
      </c>
    </row>
    <row r="182" spans="1:3" ht="14.25" customHeight="1">
      <c r="A182" t="s">
        <v>42</v>
      </c>
      <c r="B182" s="25" t="s">
        <v>585</v>
      </c>
      <c r="C182" s="62" t="s">
        <v>789</v>
      </c>
    </row>
    <row r="183" spans="1:3" ht="14.25" customHeight="1">
      <c r="A183" t="s">
        <v>142</v>
      </c>
      <c r="B183" s="25" t="s">
        <v>594</v>
      </c>
      <c r="C183" s="62" t="s">
        <v>789</v>
      </c>
    </row>
    <row r="184" spans="1:3" ht="14.25" customHeight="1">
      <c r="A184" t="s">
        <v>1250</v>
      </c>
      <c r="B184" s="25" t="s">
        <v>876</v>
      </c>
      <c r="C184" s="62" t="s">
        <v>789</v>
      </c>
    </row>
    <row r="185" spans="1:3" ht="14.25" customHeight="1">
      <c r="A185" t="s">
        <v>1390</v>
      </c>
      <c r="B185" s="25" t="s">
        <v>799</v>
      </c>
      <c r="C185" s="62" t="s">
        <v>789</v>
      </c>
    </row>
    <row r="186" spans="1:3" ht="14.25" customHeight="1">
      <c r="A186" t="s">
        <v>1514</v>
      </c>
      <c r="B186" s="25" t="s">
        <v>1600</v>
      </c>
      <c r="C186" s="62" t="s">
        <v>789</v>
      </c>
    </row>
    <row r="187" spans="1:3" ht="14.25" customHeight="1">
      <c r="A187" t="s">
        <v>1759</v>
      </c>
      <c r="B187" s="25" t="s">
        <v>1402</v>
      </c>
      <c r="C187" s="62" t="s">
        <v>789</v>
      </c>
    </row>
    <row r="188" spans="1:3" ht="14.25" customHeight="1">
      <c r="A188" t="s">
        <v>5</v>
      </c>
      <c r="B188" s="25" t="s">
        <v>1088</v>
      </c>
      <c r="C188" s="62" t="s">
        <v>789</v>
      </c>
    </row>
    <row r="189" spans="1:3" ht="14.25" customHeight="1">
      <c r="A189" t="s">
        <v>103</v>
      </c>
      <c r="B189" s="25" t="s">
        <v>343</v>
      </c>
      <c r="C189" s="62" t="s">
        <v>789</v>
      </c>
    </row>
    <row r="190" spans="1:3" ht="14.25" customHeight="1">
      <c r="A190" t="s">
        <v>176</v>
      </c>
      <c r="B190" s="25" t="s">
        <v>466</v>
      </c>
      <c r="C190" s="62" t="s">
        <v>789</v>
      </c>
    </row>
    <row r="191" spans="1:3" ht="14.25" customHeight="1">
      <c r="A191" t="s">
        <v>714</v>
      </c>
      <c r="B191" s="25" t="s">
        <v>379</v>
      </c>
      <c r="C191" s="62" t="s">
        <v>789</v>
      </c>
    </row>
    <row r="192" spans="1:3" ht="14.25" customHeight="1">
      <c r="A192" t="s">
        <v>818</v>
      </c>
      <c r="B192" s="25" t="s">
        <v>393</v>
      </c>
      <c r="C192" s="62" t="s">
        <v>789</v>
      </c>
    </row>
    <row r="193" spans="1:3" ht="14.25" customHeight="1">
      <c r="A193" t="s">
        <v>621</v>
      </c>
      <c r="B193" s="25" t="s">
        <v>355</v>
      </c>
      <c r="C193" s="62" t="s">
        <v>789</v>
      </c>
    </row>
    <row r="194" spans="1:3" ht="14.25" customHeight="1">
      <c r="A194" t="s">
        <v>1074</v>
      </c>
      <c r="B194" s="25" t="s">
        <v>253</v>
      </c>
      <c r="C194" s="62" t="s">
        <v>789</v>
      </c>
    </row>
    <row r="195" spans="1:3" ht="14.25" customHeight="1">
      <c r="A195" t="s">
        <v>1191</v>
      </c>
      <c r="B195" s="25" t="s">
        <v>272</v>
      </c>
      <c r="C195" s="62" t="s">
        <v>789</v>
      </c>
    </row>
    <row r="196" spans="1:3" ht="14.25" customHeight="1">
      <c r="A196" t="s">
        <v>897</v>
      </c>
      <c r="B196" s="25" t="s">
        <v>1650</v>
      </c>
      <c r="C196" s="62" t="s">
        <v>789</v>
      </c>
    </row>
    <row r="197" spans="1:3" ht="14.25" customHeight="1">
      <c r="A197" t="s">
        <v>1666</v>
      </c>
      <c r="B197" s="25" t="s">
        <v>1568</v>
      </c>
      <c r="C197" s="62" t="s">
        <v>789</v>
      </c>
    </row>
    <row r="198" spans="1:3" ht="14.25" customHeight="1">
      <c r="A198" t="s">
        <v>1552</v>
      </c>
      <c r="B198" s="25" t="s">
        <v>1586</v>
      </c>
      <c r="C198" s="62" t="s">
        <v>789</v>
      </c>
    </row>
    <row r="199" spans="1:3" ht="14.25" customHeight="1">
      <c r="A199" t="s">
        <v>1315</v>
      </c>
      <c r="B199" s="25" t="s">
        <v>1551</v>
      </c>
      <c r="C199" s="62" t="s">
        <v>789</v>
      </c>
    </row>
    <row r="200" spans="1:3" ht="14.25" customHeight="1">
      <c r="A200" t="s">
        <v>449</v>
      </c>
      <c r="B200" s="25" t="s">
        <v>1693</v>
      </c>
      <c r="C200" s="62" t="s">
        <v>789</v>
      </c>
    </row>
    <row r="201" spans="1:3" ht="14.25" customHeight="1">
      <c r="A201" t="s">
        <v>325</v>
      </c>
      <c r="B201" s="25" t="s">
        <v>1707</v>
      </c>
      <c r="C201" s="62" t="s">
        <v>789</v>
      </c>
    </row>
    <row r="202" spans="1:3" ht="14.25" customHeight="1">
      <c r="A202" t="s">
        <v>448</v>
      </c>
      <c r="B202" s="25" t="s">
        <v>1231</v>
      </c>
      <c r="C202" s="62" t="s">
        <v>789</v>
      </c>
    </row>
    <row r="203" spans="1:3" ht="14.25" customHeight="1">
      <c r="A203" t="s">
        <v>521</v>
      </c>
      <c r="B203" s="25" t="s">
        <v>1265</v>
      </c>
      <c r="C203" s="62" t="s">
        <v>789</v>
      </c>
    </row>
    <row r="204" spans="1:3" ht="14.25" customHeight="1">
      <c r="A204" t="s">
        <v>610</v>
      </c>
      <c r="B204" s="25" t="s">
        <v>1281</v>
      </c>
      <c r="C204" s="62" t="s">
        <v>789</v>
      </c>
    </row>
    <row r="205" spans="1:3" ht="14.25" customHeight="1">
      <c r="A205" t="s">
        <v>783</v>
      </c>
      <c r="B205" s="25" t="s">
        <v>1241</v>
      </c>
      <c r="C205" s="62" t="s">
        <v>789</v>
      </c>
    </row>
    <row r="206" spans="1:3" ht="14.25" customHeight="1">
      <c r="A206" t="s">
        <v>896</v>
      </c>
      <c r="B206" s="25" t="s">
        <v>1158</v>
      </c>
      <c r="C206" s="62" t="s">
        <v>789</v>
      </c>
    </row>
    <row r="207" spans="1:3" ht="14.25" customHeight="1">
      <c r="A207" t="s">
        <v>1004</v>
      </c>
      <c r="B207" s="25" t="s">
        <v>1171</v>
      </c>
      <c r="C207" s="62" t="s">
        <v>789</v>
      </c>
    </row>
    <row r="208" spans="1:3" ht="14.25" customHeight="1">
      <c r="A208" t="s">
        <v>702</v>
      </c>
      <c r="B208" s="25" t="s">
        <v>772</v>
      </c>
      <c r="C208" s="62" t="s">
        <v>789</v>
      </c>
    </row>
    <row r="209" spans="1:3" ht="14.25" customHeight="1">
      <c r="A209" t="s">
        <v>173</v>
      </c>
      <c r="B209" s="25" t="s">
        <v>817</v>
      </c>
      <c r="C209" s="62" t="s">
        <v>789</v>
      </c>
    </row>
    <row r="210" spans="1:3" ht="14.25" customHeight="1">
      <c r="A210" t="s">
        <v>67</v>
      </c>
      <c r="B210" s="25" t="s">
        <v>828</v>
      </c>
      <c r="C210" s="62" t="s">
        <v>789</v>
      </c>
    </row>
    <row r="211" spans="1:3" ht="14.25" customHeight="1">
      <c r="A211" t="s">
        <v>292</v>
      </c>
      <c r="B211" s="25" t="s">
        <v>782</v>
      </c>
      <c r="C211" s="62" t="s">
        <v>789</v>
      </c>
    </row>
    <row r="212" spans="1:3" ht="14.25" customHeight="1">
      <c r="A212" t="s">
        <v>1472</v>
      </c>
      <c r="B212" s="25" t="s">
        <v>701</v>
      </c>
      <c r="C212" s="62" t="s">
        <v>789</v>
      </c>
    </row>
    <row r="213" spans="1:3" ht="14.25" customHeight="1">
      <c r="A213" t="s">
        <v>1346</v>
      </c>
      <c r="B213" s="25" t="s">
        <v>720</v>
      </c>
      <c r="C213" s="62" t="s">
        <v>789</v>
      </c>
    </row>
    <row r="214" spans="1:3" ht="14.25" customHeight="1">
      <c r="A214" t="s">
        <v>4</v>
      </c>
      <c r="B214" s="25" t="s">
        <v>1585</v>
      </c>
      <c r="C214" s="62" t="s">
        <v>789</v>
      </c>
    </row>
    <row r="215" spans="1:3" ht="14.25" customHeight="1">
      <c r="A215" t="s">
        <v>771</v>
      </c>
      <c r="B215" s="25" t="s">
        <v>1630</v>
      </c>
      <c r="C215" s="62" t="s">
        <v>789</v>
      </c>
    </row>
    <row r="216" spans="1:3" ht="14.25" customHeight="1">
      <c r="A216" t="s">
        <v>668</v>
      </c>
      <c r="B216" s="25" t="s">
        <v>1649</v>
      </c>
      <c r="C216" s="62" t="s">
        <v>789</v>
      </c>
    </row>
    <row r="217" spans="1:3" ht="14.25" customHeight="1">
      <c r="A217" t="s">
        <v>498</v>
      </c>
      <c r="B217" s="25" t="s">
        <v>1599</v>
      </c>
      <c r="C217" s="62" t="s">
        <v>789</v>
      </c>
    </row>
    <row r="218" spans="1:3" ht="14.25" customHeight="1">
      <c r="A218" t="s">
        <v>1249</v>
      </c>
      <c r="B218" s="25" t="s">
        <v>1736</v>
      </c>
      <c r="C218" s="62" t="s">
        <v>789</v>
      </c>
    </row>
    <row r="219" spans="1:3" ht="14.25" customHeight="1">
      <c r="A219" t="s">
        <v>1137</v>
      </c>
      <c r="B219" s="25" t="s">
        <v>1751</v>
      </c>
      <c r="C219" s="62" t="s">
        <v>789</v>
      </c>
    </row>
    <row r="220" spans="1:3" ht="14.25" customHeight="1">
      <c r="A220" t="s">
        <v>561</v>
      </c>
      <c r="B220" s="25" t="s">
        <v>271</v>
      </c>
      <c r="C220" s="62" t="s">
        <v>789</v>
      </c>
    </row>
    <row r="221" spans="1:3" ht="14.25" customHeight="1">
      <c r="A221" t="s">
        <v>270</v>
      </c>
      <c r="B221" s="25" t="s">
        <v>318</v>
      </c>
      <c r="C221" s="62" t="s">
        <v>789</v>
      </c>
    </row>
    <row r="222" spans="1:3" ht="14.25" customHeight="1">
      <c r="A222" t="s">
        <v>401</v>
      </c>
      <c r="B222" s="25" t="s">
        <v>334</v>
      </c>
      <c r="C222" s="62" t="s">
        <v>789</v>
      </c>
    </row>
    <row r="223" spans="1:3" ht="14.25" customHeight="1">
      <c r="A223" t="s">
        <v>132</v>
      </c>
      <c r="B223" s="25" t="s">
        <v>291</v>
      </c>
      <c r="C223" s="62" t="s">
        <v>789</v>
      </c>
    </row>
    <row r="224" spans="1:3" ht="14.25" customHeight="1">
      <c r="A224" t="s">
        <v>1624</v>
      </c>
      <c r="B224" s="25" t="s">
        <v>447</v>
      </c>
      <c r="C224" s="62" t="s">
        <v>789</v>
      </c>
    </row>
    <row r="225" spans="1:3" ht="14.25" customHeight="1">
      <c r="A225" t="s">
        <v>1732</v>
      </c>
      <c r="B225" s="25" t="s">
        <v>465</v>
      </c>
      <c r="C225" s="62" t="s">
        <v>789</v>
      </c>
    </row>
    <row r="226" spans="1:3" ht="14.25" customHeight="1">
      <c r="A226" t="s">
        <v>494</v>
      </c>
      <c r="B226" s="25" t="s">
        <v>148</v>
      </c>
      <c r="C226" s="62" t="s">
        <v>789</v>
      </c>
    </row>
    <row r="227" spans="1:3" ht="14.25" customHeight="1">
      <c r="A227" t="s">
        <v>366</v>
      </c>
      <c r="B227" s="25" t="s">
        <v>185</v>
      </c>
      <c r="C227" s="62" t="s">
        <v>789</v>
      </c>
    </row>
    <row r="228" spans="1:3" ht="14.25" customHeight="1">
      <c r="A228" t="s">
        <v>227</v>
      </c>
      <c r="B228" s="25" t="s">
        <v>198</v>
      </c>
      <c r="C228" s="62" t="s">
        <v>789</v>
      </c>
    </row>
    <row r="229" spans="1:3" ht="14.25" customHeight="1">
      <c r="A229" t="s">
        <v>14</v>
      </c>
      <c r="B229" s="25" t="s">
        <v>163</v>
      </c>
      <c r="C229" s="62" t="s">
        <v>789</v>
      </c>
    </row>
    <row r="230" spans="1:3" ht="14.25" customHeight="1">
      <c r="A230" t="s">
        <v>1750</v>
      </c>
      <c r="B230" s="25" t="s">
        <v>75</v>
      </c>
      <c r="C230" s="62" t="s">
        <v>789</v>
      </c>
    </row>
    <row r="231" spans="1:3" ht="14.25" customHeight="1">
      <c r="A231" t="s">
        <v>1640</v>
      </c>
      <c r="B231" s="25" t="s">
        <v>88</v>
      </c>
      <c r="C231" s="62" t="s">
        <v>789</v>
      </c>
    </row>
    <row r="232" spans="1:3" ht="14.25" customHeight="1">
      <c r="A232" t="s">
        <v>280</v>
      </c>
      <c r="B232" s="25" t="s">
        <v>888</v>
      </c>
      <c r="C232" s="62" t="s">
        <v>789</v>
      </c>
    </row>
    <row r="233" spans="1:3" ht="14.25" customHeight="1">
      <c r="A233" t="s">
        <v>620</v>
      </c>
      <c r="B233" s="25" t="s">
        <v>938</v>
      </c>
      <c r="C233" s="62" t="s">
        <v>789</v>
      </c>
    </row>
    <row r="234" spans="1:3" ht="14.25" customHeight="1">
      <c r="A234" t="s">
        <v>542</v>
      </c>
      <c r="B234" s="25" t="s">
        <v>948</v>
      </c>
      <c r="C234" s="62" t="s">
        <v>789</v>
      </c>
    </row>
    <row r="235" spans="1:3" ht="14.25" customHeight="1">
      <c r="A235" t="s">
        <v>713</v>
      </c>
      <c r="B235" s="25" t="s">
        <v>905</v>
      </c>
      <c r="C235" s="62" t="s">
        <v>789</v>
      </c>
    </row>
    <row r="236" spans="1:3" ht="14.25" customHeight="1">
      <c r="A236" t="s">
        <v>969</v>
      </c>
      <c r="B236" s="25" t="s">
        <v>1039</v>
      </c>
      <c r="C236" s="62" t="s">
        <v>789</v>
      </c>
    </row>
    <row r="237" spans="1:3" ht="14.25" customHeight="1">
      <c r="A237" t="s">
        <v>857</v>
      </c>
      <c r="B237" s="25" t="s">
        <v>1053</v>
      </c>
      <c r="C237" s="62" t="s">
        <v>789</v>
      </c>
    </row>
    <row r="238" spans="1:3" ht="14.25" customHeight="1">
      <c r="A238" t="s">
        <v>1486</v>
      </c>
      <c r="B238" s="25" t="s">
        <v>1345</v>
      </c>
      <c r="C238" s="62" t="s">
        <v>789</v>
      </c>
    </row>
    <row r="239" spans="1:3" ht="14.25" customHeight="1">
      <c r="A239" t="s">
        <v>1163</v>
      </c>
      <c r="B239" s="25" t="s">
        <v>1401</v>
      </c>
      <c r="C239" s="62" t="s">
        <v>789</v>
      </c>
    </row>
    <row r="240" spans="1:3" ht="14.25" customHeight="1">
      <c r="A240" t="s">
        <v>1280</v>
      </c>
      <c r="B240" s="25" t="s">
        <v>1420</v>
      </c>
      <c r="C240" s="62" t="s">
        <v>789</v>
      </c>
    </row>
    <row r="241" spans="1:3" ht="14.25" customHeight="1">
      <c r="A241" t="s">
        <v>1046</v>
      </c>
      <c r="B241" s="25" t="s">
        <v>1360</v>
      </c>
      <c r="C241" s="62" t="s">
        <v>789</v>
      </c>
    </row>
    <row r="242" spans="1:3" ht="14.25" customHeight="1">
      <c r="A242" t="s">
        <v>641</v>
      </c>
      <c r="B242" s="25" t="s">
        <v>1513</v>
      </c>
      <c r="C242" s="62" t="s">
        <v>789</v>
      </c>
    </row>
    <row r="243" spans="1:3" ht="14.25" customHeight="1">
      <c r="A243" t="s">
        <v>746</v>
      </c>
      <c r="B243" s="25" t="s">
        <v>1530</v>
      </c>
      <c r="C243" s="62" t="s">
        <v>789</v>
      </c>
    </row>
    <row r="244" spans="1:3" ht="14.25" customHeight="1">
      <c r="A244" t="s">
        <v>911</v>
      </c>
      <c r="B244" s="25" t="s">
        <v>55</v>
      </c>
      <c r="C244" s="62" t="s">
        <v>789</v>
      </c>
    </row>
    <row r="245" spans="1:3" ht="14.25" customHeight="1">
      <c r="A245" t="s">
        <v>1758</v>
      </c>
      <c r="B245" s="25" t="s">
        <v>74</v>
      </c>
      <c r="C245" s="62" t="s">
        <v>789</v>
      </c>
    </row>
    <row r="246" spans="1:3" ht="14.25" customHeight="1">
      <c r="A246" t="s">
        <v>1648</v>
      </c>
      <c r="B246" s="25" t="s">
        <v>87</v>
      </c>
      <c r="C246" s="62" t="s">
        <v>789</v>
      </c>
    </row>
    <row r="247" spans="1:3" ht="14.25" customHeight="1">
      <c r="A247" t="s">
        <v>1389</v>
      </c>
      <c r="B247" s="25" t="s">
        <v>63</v>
      </c>
      <c r="C247" s="62" t="s">
        <v>789</v>
      </c>
    </row>
    <row r="248" spans="1:3" ht="14.25" customHeight="1">
      <c r="A248" t="s">
        <v>373</v>
      </c>
      <c r="B248" s="25" t="s">
        <v>184</v>
      </c>
      <c r="C248" s="62" t="s">
        <v>789</v>
      </c>
    </row>
    <row r="249" spans="1:3" ht="14.25" customHeight="1">
      <c r="A249" t="s">
        <v>235</v>
      </c>
      <c r="B249" s="25" t="s">
        <v>197</v>
      </c>
      <c r="C249" s="62" t="s">
        <v>789</v>
      </c>
    </row>
    <row r="250" spans="1:3" ht="14.25" customHeight="1">
      <c r="A250" t="s">
        <v>410</v>
      </c>
      <c r="B250" s="25" t="s">
        <v>503</v>
      </c>
      <c r="C250" s="62" t="s">
        <v>789</v>
      </c>
    </row>
    <row r="251" spans="1:3" ht="14.25" customHeight="1">
      <c r="A251" t="s">
        <v>541</v>
      </c>
      <c r="B251" s="25" t="s">
        <v>531</v>
      </c>
      <c r="C251" s="62" t="s">
        <v>789</v>
      </c>
    </row>
    <row r="252" spans="1:3" ht="14.25" customHeight="1">
      <c r="A252" t="s">
        <v>619</v>
      </c>
      <c r="B252" s="25" t="s">
        <v>546</v>
      </c>
      <c r="C252" s="62" t="s">
        <v>789</v>
      </c>
    </row>
    <row r="253" spans="1:3" ht="14.25" customHeight="1">
      <c r="A253" t="s">
        <v>816</v>
      </c>
      <c r="B253" s="25" t="s">
        <v>509</v>
      </c>
      <c r="C253" s="62" t="s">
        <v>789</v>
      </c>
    </row>
    <row r="254" spans="1:3" ht="14.25" customHeight="1">
      <c r="A254" t="s">
        <v>856</v>
      </c>
      <c r="B254" s="25" t="s">
        <v>612</v>
      </c>
      <c r="C254" s="62" t="s">
        <v>789</v>
      </c>
    </row>
    <row r="255" spans="1:3" ht="14.25" customHeight="1">
      <c r="A255" t="s">
        <v>968</v>
      </c>
      <c r="B255" s="25" t="s">
        <v>618</v>
      </c>
      <c r="C255" s="62" t="s">
        <v>789</v>
      </c>
    </row>
    <row r="256" spans="1:3" ht="14.25" customHeight="1">
      <c r="A256" t="s">
        <v>904</v>
      </c>
      <c r="B256" s="25" t="s">
        <v>48</v>
      </c>
      <c r="C256" s="62" t="s">
        <v>789</v>
      </c>
    </row>
    <row r="257" spans="1:3" ht="14.25" customHeight="1">
      <c r="A257" t="s">
        <v>1749</v>
      </c>
      <c r="B257" s="25" t="s">
        <v>81</v>
      </c>
      <c r="C257" s="62" t="s">
        <v>789</v>
      </c>
    </row>
    <row r="258" spans="1:3" ht="14.25" customHeight="1">
      <c r="A258" t="s">
        <v>1639</v>
      </c>
      <c r="B258" s="25" t="s">
        <v>98</v>
      </c>
      <c r="C258" s="62" t="s">
        <v>789</v>
      </c>
    </row>
    <row r="259" spans="1:3" ht="14.25" customHeight="1">
      <c r="A259" t="s">
        <v>1400</v>
      </c>
      <c r="B259" s="25" t="s">
        <v>58</v>
      </c>
      <c r="C259" s="62" t="s">
        <v>789</v>
      </c>
    </row>
    <row r="260" spans="1:3" ht="14.25" customHeight="1">
      <c r="A260" t="s">
        <v>365</v>
      </c>
      <c r="B260" s="25" t="s">
        <v>179</v>
      </c>
      <c r="C260" s="62" t="s">
        <v>789</v>
      </c>
    </row>
    <row r="261" spans="1:3" ht="14.25" customHeight="1">
      <c r="A261" t="s">
        <v>226</v>
      </c>
      <c r="B261" s="25" t="s">
        <v>190</v>
      </c>
      <c r="C261" s="62" t="s">
        <v>789</v>
      </c>
    </row>
    <row r="262" spans="1:3" ht="14.25" customHeight="1">
      <c r="A262" t="s">
        <v>1491</v>
      </c>
      <c r="B262" s="25" t="s">
        <v>1353</v>
      </c>
      <c r="C262" s="62" t="s">
        <v>789</v>
      </c>
    </row>
    <row r="263" spans="1:3" ht="14.25" customHeight="1">
      <c r="A263" t="s">
        <v>1170</v>
      </c>
      <c r="B263" s="25" t="s">
        <v>1388</v>
      </c>
      <c r="C263" s="62" t="s">
        <v>789</v>
      </c>
    </row>
    <row r="264" spans="1:3" ht="14.25" customHeight="1">
      <c r="A264" t="s">
        <v>1286</v>
      </c>
      <c r="B264" s="25" t="s">
        <v>1410</v>
      </c>
      <c r="C264" s="62" t="s">
        <v>789</v>
      </c>
    </row>
    <row r="265" spans="1:3" ht="14.25" customHeight="1">
      <c r="A265" t="s">
        <v>1038</v>
      </c>
      <c r="B265" s="25" t="s">
        <v>1368</v>
      </c>
      <c r="C265" s="62" t="s">
        <v>789</v>
      </c>
    </row>
    <row r="266" spans="1:3" ht="14.25" customHeight="1">
      <c r="A266" t="s">
        <v>647</v>
      </c>
      <c r="B266" s="25" t="s">
        <v>1521</v>
      </c>
      <c r="C266" s="62" t="s">
        <v>789</v>
      </c>
    </row>
    <row r="267" spans="1:3" ht="14.25" customHeight="1">
      <c r="A267" t="s">
        <v>752</v>
      </c>
      <c r="B267" s="25" t="s">
        <v>1539</v>
      </c>
      <c r="C267" s="62" t="s">
        <v>789</v>
      </c>
    </row>
    <row r="268" spans="1:3" ht="14.25" customHeight="1">
      <c r="A268" t="s">
        <v>1512</v>
      </c>
      <c r="B268" s="25" t="s">
        <v>392</v>
      </c>
      <c r="C268" s="62" t="s">
        <v>789</v>
      </c>
    </row>
    <row r="269" spans="1:3" ht="14.25" customHeight="1">
      <c r="A269" t="s">
        <v>1136</v>
      </c>
      <c r="B269" s="25" t="s">
        <v>446</v>
      </c>
      <c r="C269" s="62" t="s">
        <v>789</v>
      </c>
    </row>
    <row r="270" spans="1:3" ht="14.25" customHeight="1">
      <c r="A270" t="s">
        <v>1248</v>
      </c>
      <c r="B270" s="25" t="s">
        <v>464</v>
      </c>
      <c r="C270" s="62" t="s">
        <v>789</v>
      </c>
    </row>
    <row r="271" spans="1:3" ht="14.25" customHeight="1">
      <c r="A271" t="s">
        <v>1019</v>
      </c>
      <c r="B271" s="25" t="s">
        <v>409</v>
      </c>
      <c r="C271" s="62" t="s">
        <v>789</v>
      </c>
    </row>
    <row r="272" spans="1:3" ht="14.25" customHeight="1">
      <c r="A272" t="s">
        <v>667</v>
      </c>
      <c r="B272" s="25" t="s">
        <v>317</v>
      </c>
      <c r="C272" s="62" t="s">
        <v>789</v>
      </c>
    </row>
    <row r="273" spans="1:3" ht="14.25" customHeight="1">
      <c r="A273" t="s">
        <v>770</v>
      </c>
      <c r="B273" s="25" t="s">
        <v>333</v>
      </c>
      <c r="C273" s="62" t="s">
        <v>789</v>
      </c>
    </row>
    <row r="274" spans="1:3" ht="14.25" customHeight="1">
      <c r="A274" t="s">
        <v>102</v>
      </c>
      <c r="B274" s="25" t="s">
        <v>1507</v>
      </c>
      <c r="C274" s="62" t="s">
        <v>789</v>
      </c>
    </row>
    <row r="275" spans="1:3" ht="14.25" customHeight="1">
      <c r="A275" t="s">
        <v>666</v>
      </c>
      <c r="B275" s="25" t="s">
        <v>1425</v>
      </c>
      <c r="C275" s="62" t="s">
        <v>789</v>
      </c>
    </row>
    <row r="276" spans="1:3" ht="14.25" customHeight="1">
      <c r="A276" t="s">
        <v>769</v>
      </c>
      <c r="B276" s="25" t="s">
        <v>1438</v>
      </c>
      <c r="C276" s="62" t="s">
        <v>789</v>
      </c>
    </row>
    <row r="277" spans="1:3" ht="14.25" customHeight="1">
      <c r="A277" t="s">
        <v>584</v>
      </c>
      <c r="B277" s="25" t="s">
        <v>1463</v>
      </c>
      <c r="C277" s="62" t="s">
        <v>789</v>
      </c>
    </row>
    <row r="278" spans="1:3" ht="14.25" customHeight="1">
      <c r="A278" t="s">
        <v>1135</v>
      </c>
      <c r="B278" s="25" t="s">
        <v>1304</v>
      </c>
      <c r="C278" s="62" t="s">
        <v>789</v>
      </c>
    </row>
    <row r="279" spans="1:3" ht="14.25" customHeight="1">
      <c r="A279" t="s">
        <v>1247</v>
      </c>
      <c r="B279" s="25" t="s">
        <v>1325</v>
      </c>
      <c r="C279" s="62" t="s">
        <v>789</v>
      </c>
    </row>
    <row r="280" spans="1:3" ht="14.25" customHeight="1">
      <c r="A280" t="s">
        <v>579</v>
      </c>
      <c r="B280" s="25" t="s">
        <v>304</v>
      </c>
      <c r="C280" s="62" t="s">
        <v>789</v>
      </c>
    </row>
    <row r="281" spans="1:3" ht="14.25" customHeight="1">
      <c r="A281" t="s">
        <v>225</v>
      </c>
      <c r="B281" s="25" t="s">
        <v>205</v>
      </c>
      <c r="C281" s="62" t="s">
        <v>789</v>
      </c>
    </row>
    <row r="282" spans="1:3" ht="14.25" customHeight="1">
      <c r="A282" t="s">
        <v>364</v>
      </c>
      <c r="B282" s="25" t="s">
        <v>224</v>
      </c>
      <c r="C282" s="62" t="s">
        <v>789</v>
      </c>
    </row>
    <row r="283" spans="1:3" ht="14.25" customHeight="1">
      <c r="A283" t="s">
        <v>113</v>
      </c>
      <c r="B283" s="25" t="s">
        <v>252</v>
      </c>
      <c r="C283" s="62" t="s">
        <v>789</v>
      </c>
    </row>
    <row r="284" spans="1:3" ht="14.25" customHeight="1">
      <c r="A284" t="s">
        <v>1638</v>
      </c>
      <c r="B284" s="25" t="s">
        <v>354</v>
      </c>
      <c r="C284" s="62" t="s">
        <v>789</v>
      </c>
    </row>
    <row r="285" spans="1:3" ht="14.25" customHeight="1">
      <c r="A285" t="s">
        <v>1748</v>
      </c>
      <c r="B285" s="25" t="s">
        <v>372</v>
      </c>
      <c r="C285" s="62" t="s">
        <v>789</v>
      </c>
    </row>
    <row r="286" spans="1:3" ht="14.25" customHeight="1">
      <c r="A286" t="s">
        <v>1010</v>
      </c>
      <c r="B286" s="25" t="s">
        <v>433</v>
      </c>
      <c r="C286" s="62" t="s">
        <v>789</v>
      </c>
    </row>
    <row r="287" spans="1:3" ht="14.25" customHeight="1">
      <c r="A287" t="s">
        <v>1637</v>
      </c>
      <c r="B287" s="25" t="s">
        <v>342</v>
      </c>
      <c r="C287" s="62" t="s">
        <v>789</v>
      </c>
    </row>
    <row r="288" spans="1:3" ht="14.25" customHeight="1">
      <c r="A288" t="s">
        <v>1747</v>
      </c>
      <c r="B288" s="25" t="s">
        <v>363</v>
      </c>
      <c r="C288" s="62" t="s">
        <v>789</v>
      </c>
    </row>
    <row r="289" spans="1:3" ht="14.25" customHeight="1">
      <c r="A289" t="s">
        <v>1520</v>
      </c>
      <c r="B289" s="25" t="s">
        <v>382</v>
      </c>
      <c r="C289" s="62" t="s">
        <v>789</v>
      </c>
    </row>
    <row r="290" spans="1:3" ht="14.25" customHeight="1">
      <c r="A290" t="s">
        <v>223</v>
      </c>
      <c r="B290" s="25" t="s">
        <v>216</v>
      </c>
      <c r="C290" s="62" t="s">
        <v>789</v>
      </c>
    </row>
    <row r="291" spans="1:3" ht="14.25" customHeight="1">
      <c r="A291" t="s">
        <v>362</v>
      </c>
      <c r="B291" s="25" t="s">
        <v>234</v>
      </c>
      <c r="C291" s="62" t="s">
        <v>789</v>
      </c>
    </row>
    <row r="292" spans="1:2" ht="14.25" customHeight="1">
      <c r="A292" s="63"/>
      <c r="B292" s="64" t="s">
        <v>178</v>
      </c>
    </row>
    <row r="293" ht="14.25" customHeight="1">
      <c r="B293" s="129" t="s">
        <v>125</v>
      </c>
    </row>
    <row r="294" spans="1:3" ht="14.25" customHeight="1">
      <c r="A294" s="62" t="s">
        <v>895</v>
      </c>
      <c r="B294" s="65" t="s">
        <v>1111</v>
      </c>
      <c r="C294" t="s">
        <v>789</v>
      </c>
    </row>
    <row r="295" spans="1:3" ht="14.25" customHeight="1">
      <c r="A295" s="62" t="s">
        <v>1446</v>
      </c>
      <c r="B295" s="65" t="s">
        <v>1032</v>
      </c>
      <c r="C295" t="s">
        <v>789</v>
      </c>
    </row>
    <row r="296" spans="1:3" ht="14.25" customHeight="1">
      <c r="A296" s="62" t="s">
        <v>316</v>
      </c>
      <c r="B296" s="65" t="s">
        <v>1538</v>
      </c>
      <c r="C296" t="s">
        <v>789</v>
      </c>
    </row>
    <row r="297" spans="1:3" ht="14.25" customHeight="1">
      <c r="A297" s="62" t="s">
        <v>781</v>
      </c>
      <c r="B297" s="65" t="s">
        <v>1217</v>
      </c>
      <c r="C297" t="s">
        <v>789</v>
      </c>
    </row>
    <row r="298" spans="1:3" ht="14.25" customHeight="1">
      <c r="A298" s="62" t="s">
        <v>315</v>
      </c>
      <c r="B298" s="65" t="s">
        <v>903</v>
      </c>
      <c r="C298" t="s">
        <v>789</v>
      </c>
    </row>
    <row r="299" spans="1:3" ht="14.25" customHeight="1">
      <c r="A299" s="62" t="s">
        <v>189</v>
      </c>
      <c r="B299" s="65" t="s">
        <v>609</v>
      </c>
      <c r="C299" t="s">
        <v>789</v>
      </c>
    </row>
    <row r="300" ht="14.25" customHeight="1">
      <c r="B300" s="129" t="s">
        <v>1559</v>
      </c>
    </row>
    <row r="301" spans="1:3" ht="14.25" customHeight="1">
      <c r="A301" s="62" t="s">
        <v>902</v>
      </c>
      <c r="B301" s="65" t="s">
        <v>1198</v>
      </c>
      <c r="C301" t="s">
        <v>789</v>
      </c>
    </row>
    <row r="302" spans="1:3" ht="14.25" customHeight="1">
      <c r="A302" s="62" t="s">
        <v>1511</v>
      </c>
      <c r="B302" s="65" t="s">
        <v>947</v>
      </c>
      <c r="C302" t="s">
        <v>789</v>
      </c>
    </row>
    <row r="303" spans="1:3" ht="14.25" customHeight="1">
      <c r="A303" s="62" t="s">
        <v>233</v>
      </c>
      <c r="B303" s="65" t="s">
        <v>1380</v>
      </c>
      <c r="C303" t="s">
        <v>789</v>
      </c>
    </row>
    <row r="304" spans="1:3" ht="14.25" customHeight="1">
      <c r="A304" s="62" t="s">
        <v>774</v>
      </c>
      <c r="B304" s="65" t="s">
        <v>1073</v>
      </c>
      <c r="C304" t="s">
        <v>789</v>
      </c>
    </row>
    <row r="305" spans="1:3" ht="14.25" customHeight="1">
      <c r="A305" s="62" t="s">
        <v>232</v>
      </c>
      <c r="B305" s="65" t="s">
        <v>1037</v>
      </c>
      <c r="C305" t="s">
        <v>789</v>
      </c>
    </row>
    <row r="306" spans="1:3" ht="14.25" customHeight="1">
      <c r="A306" s="62" t="s">
        <v>112</v>
      </c>
      <c r="B306" s="65" t="s">
        <v>545</v>
      </c>
      <c r="C306" t="s">
        <v>789</v>
      </c>
    </row>
    <row r="307" ht="14.25" customHeight="1">
      <c r="B307" s="129" t="s">
        <v>1206</v>
      </c>
    </row>
    <row r="308" spans="1:3" ht="14.25" customHeight="1">
      <c r="A308" s="62" t="s">
        <v>929</v>
      </c>
      <c r="B308" s="65" t="s">
        <v>1285</v>
      </c>
      <c r="C308" t="s">
        <v>789</v>
      </c>
    </row>
    <row r="309" spans="1:3" ht="14.25" customHeight="1">
      <c r="A309" s="62" t="s">
        <v>1485</v>
      </c>
      <c r="B309" s="65" t="s">
        <v>855</v>
      </c>
      <c r="C309" t="s">
        <v>789</v>
      </c>
    </row>
    <row r="310" spans="1:3" ht="14.25" customHeight="1">
      <c r="A310" s="62" t="s">
        <v>269</v>
      </c>
      <c r="B310" s="65" t="s">
        <v>1344</v>
      </c>
      <c r="C310" t="s">
        <v>789</v>
      </c>
    </row>
    <row r="311" spans="1:3" ht="14.25" customHeight="1">
      <c r="A311" s="62" t="s">
        <v>751</v>
      </c>
      <c r="B311" s="65" t="s">
        <v>1152</v>
      </c>
      <c r="C311" t="s">
        <v>789</v>
      </c>
    </row>
    <row r="312" spans="1:3" ht="14.25" customHeight="1">
      <c r="A312" s="62" t="s">
        <v>268</v>
      </c>
      <c r="B312" s="65" t="s">
        <v>959</v>
      </c>
      <c r="C312" t="s">
        <v>789</v>
      </c>
    </row>
    <row r="313" spans="1:3" ht="14.25" customHeight="1">
      <c r="A313" s="62" t="s">
        <v>141</v>
      </c>
      <c r="B313" s="65" t="s">
        <v>486</v>
      </c>
      <c r="C313" t="s">
        <v>789</v>
      </c>
    </row>
    <row r="314" ht="14.25" customHeight="1">
      <c r="B314" s="129" t="s">
        <v>27</v>
      </c>
    </row>
    <row r="315" spans="1:3" ht="14.25" customHeight="1">
      <c r="A315" s="62" t="s">
        <v>995</v>
      </c>
      <c r="B315" s="65" t="s">
        <v>1018</v>
      </c>
      <c r="C315" t="s">
        <v>789</v>
      </c>
    </row>
    <row r="316" spans="1:3" ht="14.25" customHeight="1">
      <c r="A316" s="62" t="s">
        <v>1314</v>
      </c>
      <c r="B316" s="65" t="s">
        <v>1093</v>
      </c>
      <c r="C316" t="s">
        <v>789</v>
      </c>
    </row>
    <row r="317" spans="1:3" ht="14.25" customHeight="1">
      <c r="A317" s="62" t="s">
        <v>445</v>
      </c>
      <c r="B317" s="65" t="s">
        <v>1545</v>
      </c>
      <c r="C317" t="s">
        <v>789</v>
      </c>
    </row>
    <row r="318" spans="1:3" ht="14.25" customHeight="1">
      <c r="A318" s="62" t="s">
        <v>684</v>
      </c>
      <c r="B318" s="65" t="s">
        <v>915</v>
      </c>
      <c r="C318" t="s">
        <v>789</v>
      </c>
    </row>
    <row r="319" spans="1:3" ht="14.25" customHeight="1">
      <c r="A319" s="62" t="s">
        <v>444</v>
      </c>
      <c r="B319" s="65" t="s">
        <v>1230</v>
      </c>
      <c r="C319" t="s">
        <v>789</v>
      </c>
    </row>
    <row r="320" spans="1:3" ht="14.25" customHeight="1">
      <c r="A320" s="62" t="s">
        <v>97</v>
      </c>
      <c r="B320" s="65" t="s">
        <v>654</v>
      </c>
      <c r="C320" t="s">
        <v>789</v>
      </c>
    </row>
    <row r="321" spans="1:3" ht="14.25" customHeight="1">
      <c r="A321" s="62" t="s">
        <v>257</v>
      </c>
      <c r="B321" s="128" t="s">
        <v>1647</v>
      </c>
      <c r="C321" t="s">
        <v>1608</v>
      </c>
    </row>
    <row r="322" spans="1:3" ht="14.25" customHeight="1">
      <c r="A322" s="62" t="s">
        <v>1471</v>
      </c>
      <c r="B322" s="128" t="s">
        <v>1367</v>
      </c>
      <c r="C322" t="s">
        <v>1608</v>
      </c>
    </row>
    <row r="323" spans="1:3" ht="14.25" customHeight="1">
      <c r="A323" s="62" t="s">
        <v>1677</v>
      </c>
      <c r="B323" s="128" t="s">
        <v>1273</v>
      </c>
      <c r="C323" t="s">
        <v>1608</v>
      </c>
    </row>
    <row r="324" spans="1:3" ht="14.25" customHeight="1">
      <c r="A324" s="62" t="s">
        <v>1419</v>
      </c>
      <c r="B324" s="128" t="s">
        <v>804</v>
      </c>
      <c r="C324" t="s">
        <v>1608</v>
      </c>
    </row>
    <row r="325" spans="1:3" ht="14.25" customHeight="1">
      <c r="A325" s="62" t="s">
        <v>921</v>
      </c>
      <c r="B325" s="128" t="s">
        <v>438</v>
      </c>
      <c r="C325" t="s">
        <v>1608</v>
      </c>
    </row>
    <row r="326" spans="1:3" ht="14.25" customHeight="1">
      <c r="A326" s="62" t="s">
        <v>1558</v>
      </c>
      <c r="B326" s="128" t="s">
        <v>1272</v>
      </c>
      <c r="C326" t="s">
        <v>1608</v>
      </c>
    </row>
    <row r="327" spans="1:3" ht="14.25" customHeight="1">
      <c r="A327" s="62" t="s">
        <v>1537</v>
      </c>
      <c r="B327" s="128" t="s">
        <v>803</v>
      </c>
      <c r="C327" t="s">
        <v>1608</v>
      </c>
    </row>
    <row r="328" spans="1:3" ht="14.25" customHeight="1">
      <c r="A328" s="62" t="s">
        <v>1685</v>
      </c>
      <c r="B328" s="128" t="s">
        <v>1072</v>
      </c>
      <c r="C328" t="s">
        <v>1608</v>
      </c>
    </row>
    <row r="329" ht="14.25" customHeight="1">
      <c r="B329" s="129" t="s">
        <v>571</v>
      </c>
    </row>
    <row r="330" spans="1:3" ht="14.25" customHeight="1">
      <c r="A330" s="62" t="s">
        <v>967</v>
      </c>
      <c r="B330" s="65" t="s">
        <v>988</v>
      </c>
      <c r="C330" t="s">
        <v>789</v>
      </c>
    </row>
    <row r="331" spans="1:3" ht="14.25" customHeight="1">
      <c r="A331" s="62" t="s">
        <v>1343</v>
      </c>
      <c r="B331" s="65" t="s">
        <v>1125</v>
      </c>
      <c r="C331" t="s">
        <v>789</v>
      </c>
    </row>
    <row r="332" spans="1:3" ht="14.25" customHeight="1">
      <c r="A332" s="62" t="s">
        <v>421</v>
      </c>
      <c r="B332" s="65" t="s">
        <v>1629</v>
      </c>
      <c r="C332" t="s">
        <v>789</v>
      </c>
    </row>
    <row r="333" spans="1:3" ht="14.25" customHeight="1">
      <c r="A333" s="62" t="s">
        <v>712</v>
      </c>
      <c r="B333" s="65" t="s">
        <v>894</v>
      </c>
      <c r="C333" t="s">
        <v>789</v>
      </c>
    </row>
    <row r="334" spans="1:3" ht="14.25" customHeight="1">
      <c r="A334" s="62" t="s">
        <v>420</v>
      </c>
      <c r="B334" s="65" t="s">
        <v>1246</v>
      </c>
      <c r="C334" t="s">
        <v>789</v>
      </c>
    </row>
    <row r="335" spans="1:3" ht="14.25" customHeight="1">
      <c r="A335" s="62" t="s">
        <v>70</v>
      </c>
      <c r="B335" s="65" t="s">
        <v>683</v>
      </c>
      <c r="C335" t="s">
        <v>789</v>
      </c>
    </row>
    <row r="336" ht="14.25" customHeight="1">
      <c r="B336" s="129" t="s">
        <v>1087</v>
      </c>
    </row>
    <row r="337" spans="1:3" ht="14.25" customHeight="1">
      <c r="A337" s="62" t="s">
        <v>1045</v>
      </c>
      <c r="B337" s="65" t="s">
        <v>837</v>
      </c>
      <c r="C337" t="s">
        <v>789</v>
      </c>
    </row>
    <row r="338" spans="1:3" ht="14.25" customHeight="1">
      <c r="A338" s="62" t="s">
        <v>1366</v>
      </c>
      <c r="B338" s="65" t="s">
        <v>1271</v>
      </c>
      <c r="C338" t="s">
        <v>789</v>
      </c>
    </row>
    <row r="339" spans="1:3" ht="14.25" customHeight="1">
      <c r="A339" s="62" t="s">
        <v>391</v>
      </c>
      <c r="B339" s="65" t="s">
        <v>1719</v>
      </c>
      <c r="C339" t="s">
        <v>789</v>
      </c>
    </row>
    <row r="340" spans="1:3" ht="14.25" customHeight="1">
      <c r="A340" s="62" t="s">
        <v>640</v>
      </c>
      <c r="B340" s="65" t="s">
        <v>977</v>
      </c>
      <c r="C340" t="s">
        <v>789</v>
      </c>
    </row>
    <row r="341" spans="1:3" ht="14.25" customHeight="1">
      <c r="A341" s="62" t="s">
        <v>390</v>
      </c>
      <c r="B341" s="65" t="s">
        <v>1162</v>
      </c>
      <c r="C341" t="s">
        <v>789</v>
      </c>
    </row>
    <row r="342" spans="1:3" ht="14.25" customHeight="1">
      <c r="A342" s="62" t="s">
        <v>37</v>
      </c>
      <c r="B342" s="65" t="s">
        <v>815</v>
      </c>
      <c r="C342" t="s">
        <v>789</v>
      </c>
    </row>
    <row r="343" ht="14.25" customHeight="1">
      <c r="B343" s="129" t="s">
        <v>1676</v>
      </c>
    </row>
    <row r="344" spans="1:3" ht="14.25" customHeight="1">
      <c r="A344" s="62" t="s">
        <v>1017</v>
      </c>
      <c r="B344" s="65" t="s">
        <v>937</v>
      </c>
      <c r="C344" t="s">
        <v>789</v>
      </c>
    </row>
    <row r="345" spans="1:3" ht="14.25" customHeight="1">
      <c r="A345" s="62" t="s">
        <v>1399</v>
      </c>
      <c r="B345" s="65" t="s">
        <v>1179</v>
      </c>
      <c r="C345" t="s">
        <v>789</v>
      </c>
    </row>
    <row r="346" spans="1:3" ht="14.25" customHeight="1">
      <c r="A346" s="62" t="s">
        <v>361</v>
      </c>
      <c r="B346" s="65" t="s">
        <v>1684</v>
      </c>
      <c r="C346" t="s">
        <v>789</v>
      </c>
    </row>
    <row r="347" spans="1:3" ht="14.25" customHeight="1">
      <c r="A347" s="62" t="s">
        <v>665</v>
      </c>
      <c r="B347" s="65" t="s">
        <v>1052</v>
      </c>
      <c r="C347" t="s">
        <v>789</v>
      </c>
    </row>
    <row r="348" spans="1:3" ht="14.25" customHeight="1">
      <c r="A348" s="62" t="s">
        <v>360</v>
      </c>
      <c r="B348" s="65" t="s">
        <v>1086</v>
      </c>
      <c r="C348" t="s">
        <v>789</v>
      </c>
    </row>
    <row r="349" spans="1:3" ht="14.25" customHeight="1">
      <c r="A349" s="62" t="s">
        <v>3</v>
      </c>
      <c r="B349" s="65" t="s">
        <v>732</v>
      </c>
      <c r="C349" t="s">
        <v>789</v>
      </c>
    </row>
    <row r="350" ht="14.25" customHeight="1">
      <c r="B350" s="129" t="s">
        <v>1313</v>
      </c>
    </row>
    <row r="351" spans="1:3" ht="14.25" customHeight="1">
      <c r="A351" s="62" t="s">
        <v>1124</v>
      </c>
      <c r="B351" s="65" t="s">
        <v>1387</v>
      </c>
      <c r="C351" t="s">
        <v>789</v>
      </c>
    </row>
    <row r="352" spans="1:3" ht="14.25" customHeight="1">
      <c r="A352" s="62" t="s">
        <v>1742</v>
      </c>
      <c r="B352" s="65" t="s">
        <v>1665</v>
      </c>
      <c r="C352" t="s">
        <v>789</v>
      </c>
    </row>
    <row r="353" spans="1:3" ht="14.25" customHeight="1">
      <c r="A353" s="62" t="s">
        <v>26</v>
      </c>
      <c r="B353" s="65" t="s">
        <v>1216</v>
      </c>
      <c r="C353" t="s">
        <v>789</v>
      </c>
    </row>
    <row r="354" spans="1:3" ht="14.25" customHeight="1">
      <c r="A354" s="62" t="s">
        <v>590</v>
      </c>
      <c r="B354" s="65" t="s">
        <v>1536</v>
      </c>
      <c r="C354" t="s">
        <v>789</v>
      </c>
    </row>
    <row r="355" spans="1:3" ht="14.25" customHeight="1">
      <c r="A355" s="62" t="s">
        <v>25</v>
      </c>
      <c r="B355" s="65" t="s">
        <v>1557</v>
      </c>
      <c r="C355" t="s">
        <v>789</v>
      </c>
    </row>
    <row r="356" spans="1:3" ht="14.25" customHeight="1">
      <c r="A356" s="62" t="s">
        <v>341</v>
      </c>
      <c r="B356" s="65" t="s">
        <v>353</v>
      </c>
      <c r="C356" t="s">
        <v>789</v>
      </c>
    </row>
    <row r="357" ht="14.25" customHeight="1">
      <c r="B357" s="129" t="s">
        <v>976</v>
      </c>
    </row>
    <row r="358" spans="1:3" ht="14.25" customHeight="1">
      <c r="A358" s="62" t="s">
        <v>1157</v>
      </c>
      <c r="B358" s="65" t="s">
        <v>1303</v>
      </c>
      <c r="C358" t="s">
        <v>789</v>
      </c>
    </row>
    <row r="359" spans="1:3" ht="14.25" customHeight="1">
      <c r="A359" s="62" t="s">
        <v>1718</v>
      </c>
      <c r="B359" s="65" t="s">
        <v>1735</v>
      </c>
      <c r="C359" t="s">
        <v>789</v>
      </c>
    </row>
    <row r="360" spans="1:3" ht="14.25" customHeight="1">
      <c r="A360" s="62" t="s">
        <v>47</v>
      </c>
      <c r="B360" s="65" t="s">
        <v>1235</v>
      </c>
      <c r="C360" t="s">
        <v>789</v>
      </c>
    </row>
    <row r="361" spans="1:3" ht="14.25" customHeight="1">
      <c r="A361" s="62" t="s">
        <v>569</v>
      </c>
      <c r="B361" s="65" t="s">
        <v>1437</v>
      </c>
      <c r="C361" t="s">
        <v>789</v>
      </c>
    </row>
    <row r="362" spans="1:3" ht="14.25" customHeight="1">
      <c r="A362" s="62" t="s">
        <v>46</v>
      </c>
      <c r="B362" s="65" t="s">
        <v>1646</v>
      </c>
      <c r="C362" t="s">
        <v>789</v>
      </c>
    </row>
    <row r="363" spans="1:3" ht="14.25" customHeight="1">
      <c r="A363" s="62" t="s">
        <v>378</v>
      </c>
      <c r="B363" s="65" t="s">
        <v>437</v>
      </c>
      <c r="C363" t="s">
        <v>789</v>
      </c>
    </row>
    <row r="364" ht="14.25" customHeight="1">
      <c r="B364" s="129" t="s">
        <v>823</v>
      </c>
    </row>
    <row r="365" spans="1:3" ht="14.25" customHeight="1">
      <c r="A365" s="62" t="s">
        <v>1490</v>
      </c>
      <c r="B365" s="65" t="s">
        <v>1169</v>
      </c>
      <c r="C365" t="s">
        <v>789</v>
      </c>
    </row>
    <row r="366" spans="1:3" ht="14.25" customHeight="1">
      <c r="A366" s="62" t="s">
        <v>267</v>
      </c>
      <c r="B366" s="65" t="s">
        <v>966</v>
      </c>
      <c r="C366" t="s">
        <v>789</v>
      </c>
    </row>
    <row r="367" spans="1:3" ht="14.25" customHeight="1">
      <c r="A367" s="62" t="s">
        <v>256</v>
      </c>
      <c r="B367" s="65" t="s">
        <v>1470</v>
      </c>
      <c r="C367" t="s">
        <v>789</v>
      </c>
    </row>
    <row r="368" spans="1:3" ht="14.25" customHeight="1">
      <c r="A368" s="62" t="s">
        <v>1484</v>
      </c>
      <c r="B368" s="65" t="s">
        <v>1264</v>
      </c>
      <c r="C368" t="s">
        <v>789</v>
      </c>
    </row>
    <row r="369" spans="1:3" ht="14.25" customHeight="1">
      <c r="A369" s="62" t="s">
        <v>255</v>
      </c>
      <c r="B369" s="65" t="s">
        <v>847</v>
      </c>
      <c r="C369" t="s">
        <v>789</v>
      </c>
    </row>
    <row r="370" spans="1:3" ht="14.25" customHeight="1">
      <c r="A370" s="62" t="s">
        <v>750</v>
      </c>
      <c r="B370" s="65" t="s">
        <v>568</v>
      </c>
      <c r="C370" t="s">
        <v>789</v>
      </c>
    </row>
    <row r="371" spans="1:3" ht="14.25" customHeight="1">
      <c r="A371" t="s">
        <v>1456</v>
      </c>
      <c r="B371" s="25" t="s">
        <v>1284</v>
      </c>
      <c r="C371" t="s">
        <v>789</v>
      </c>
    </row>
    <row r="372" spans="1:3" ht="14.25" customHeight="1">
      <c r="A372" t="s">
        <v>298</v>
      </c>
      <c r="B372" s="25" t="s">
        <v>854</v>
      </c>
      <c r="C372" t="s">
        <v>789</v>
      </c>
    </row>
    <row r="373" spans="1:3" ht="14.25" customHeight="1">
      <c r="A373" t="s">
        <v>303</v>
      </c>
      <c r="B373" s="25" t="s">
        <v>1342</v>
      </c>
      <c r="C373" t="s">
        <v>789</v>
      </c>
    </row>
    <row r="374" spans="1:3" ht="14.25" customHeight="1">
      <c r="A374" t="s">
        <v>1462</v>
      </c>
      <c r="B374" s="25" t="s">
        <v>1151</v>
      </c>
      <c r="C374" t="s">
        <v>789</v>
      </c>
    </row>
    <row r="375" spans="1:3" ht="14.25" customHeight="1">
      <c r="A375" t="s">
        <v>302</v>
      </c>
      <c r="B375" s="25" t="s">
        <v>958</v>
      </c>
      <c r="C375" t="s">
        <v>789</v>
      </c>
    </row>
    <row r="376" spans="1:3" ht="14.25" customHeight="1">
      <c r="A376" t="s">
        <v>822</v>
      </c>
      <c r="B376" s="25" t="s">
        <v>485</v>
      </c>
      <c r="C376" t="s">
        <v>789</v>
      </c>
    </row>
    <row r="377" spans="1:3" ht="14.25" customHeight="1">
      <c r="A377" t="s">
        <v>1292</v>
      </c>
      <c r="B377" s="25" t="s">
        <v>928</v>
      </c>
      <c r="C377" t="s">
        <v>789</v>
      </c>
    </row>
    <row r="378" spans="1:3" ht="14.25" customHeight="1">
      <c r="A378" t="s">
        <v>456</v>
      </c>
      <c r="B378" s="25" t="s">
        <v>1190</v>
      </c>
      <c r="C378" t="s">
        <v>789</v>
      </c>
    </row>
    <row r="379" spans="1:3" ht="14.25" customHeight="1">
      <c r="A379" t="s">
        <v>463</v>
      </c>
      <c r="B379" s="25" t="s">
        <v>1692</v>
      </c>
      <c r="C379" t="s">
        <v>789</v>
      </c>
    </row>
    <row r="380" spans="1:3" ht="14.25" customHeight="1">
      <c r="A380" t="s">
        <v>1302</v>
      </c>
      <c r="B380" s="25" t="s">
        <v>1057</v>
      </c>
      <c r="C380" t="s">
        <v>789</v>
      </c>
    </row>
    <row r="381" spans="1:3" ht="14.25" customHeight="1">
      <c r="A381" t="s">
        <v>462</v>
      </c>
      <c r="B381" s="25" t="s">
        <v>1079</v>
      </c>
      <c r="C381" t="s">
        <v>789</v>
      </c>
    </row>
    <row r="382" spans="1:3" ht="14.25" customHeight="1">
      <c r="A382" t="s">
        <v>689</v>
      </c>
      <c r="B382" s="25" t="s">
        <v>740</v>
      </c>
      <c r="C382" t="s">
        <v>789</v>
      </c>
    </row>
    <row r="383" spans="1:3" ht="14.25" customHeight="1">
      <c r="A383" t="s">
        <v>1623</v>
      </c>
      <c r="B383" s="25" t="s">
        <v>1616</v>
      </c>
      <c r="C383" t="s">
        <v>789</v>
      </c>
    </row>
    <row r="384" spans="1:3" ht="14.25" customHeight="1">
      <c r="A384" t="s">
        <v>140</v>
      </c>
      <c r="B384" s="25" t="s">
        <v>1481</v>
      </c>
      <c r="C384" t="s">
        <v>789</v>
      </c>
    </row>
    <row r="385" spans="1:3" ht="14.25" customHeight="1">
      <c r="A385" t="s">
        <v>131</v>
      </c>
      <c r="B385" s="25" t="s">
        <v>975</v>
      </c>
      <c r="C385" t="s">
        <v>789</v>
      </c>
    </row>
    <row r="386" spans="1:3" ht="14.25" customHeight="1">
      <c r="A386" t="s">
        <v>1615</v>
      </c>
      <c r="B386" s="25" t="s">
        <v>1717</v>
      </c>
      <c r="C386" t="s">
        <v>789</v>
      </c>
    </row>
    <row r="387" spans="1:3" ht="14.25" customHeight="1">
      <c r="A387" t="s">
        <v>130</v>
      </c>
      <c r="B387" s="25" t="s">
        <v>1329</v>
      </c>
      <c r="C387" t="s">
        <v>789</v>
      </c>
    </row>
    <row r="388" spans="1:3" ht="14.25" customHeight="1">
      <c r="A388" t="s">
        <v>477</v>
      </c>
      <c r="B388" s="25" t="s">
        <v>154</v>
      </c>
      <c r="C388" t="s">
        <v>789</v>
      </c>
    </row>
    <row r="389" spans="1:3" ht="14.25" customHeight="1">
      <c r="A389" t="s">
        <v>1584</v>
      </c>
      <c r="B389" s="25" t="s">
        <v>1726</v>
      </c>
      <c r="C389" t="s">
        <v>789</v>
      </c>
    </row>
    <row r="390" spans="1:3" ht="14.25" customHeight="1">
      <c r="A390" t="s">
        <v>162</v>
      </c>
      <c r="B390" s="25" t="s">
        <v>1352</v>
      </c>
      <c r="C390" t="s">
        <v>789</v>
      </c>
    </row>
    <row r="391" spans="1:3" ht="14.25" customHeight="1">
      <c r="A391" t="s">
        <v>169</v>
      </c>
      <c r="B391" s="25" t="s">
        <v>867</v>
      </c>
      <c r="C391" t="s">
        <v>789</v>
      </c>
    </row>
    <row r="392" spans="1:3" ht="14.25" customHeight="1">
      <c r="A392" t="s">
        <v>1590</v>
      </c>
      <c r="B392" s="25" t="s">
        <v>1607</v>
      </c>
      <c r="C392" t="s">
        <v>789</v>
      </c>
    </row>
    <row r="393" spans="1:3" ht="14.25" customHeight="1">
      <c r="A393" t="s">
        <v>168</v>
      </c>
      <c r="B393" s="25" t="s">
        <v>1455</v>
      </c>
      <c r="C393" t="s">
        <v>789</v>
      </c>
    </row>
    <row r="394" spans="1:3" ht="14.25" customHeight="1">
      <c r="A394" t="s">
        <v>527</v>
      </c>
      <c r="B394" s="25" t="s">
        <v>54</v>
      </c>
      <c r="C394" t="s">
        <v>789</v>
      </c>
    </row>
    <row r="395" ht="14.25" customHeight="1">
      <c r="B395" s="129" t="s">
        <v>1535</v>
      </c>
    </row>
    <row r="396" spans="1:3" ht="14.25" customHeight="1">
      <c r="A396" s="62" t="s">
        <v>1436</v>
      </c>
      <c r="B396" s="65" t="s">
        <v>1223</v>
      </c>
      <c r="C396" t="s">
        <v>789</v>
      </c>
    </row>
    <row r="397" spans="1:3" ht="14.25" customHeight="1">
      <c r="A397" s="62" t="s">
        <v>314</v>
      </c>
      <c r="B397" s="65" t="s">
        <v>920</v>
      </c>
      <c r="C397" t="s">
        <v>789</v>
      </c>
    </row>
    <row r="398" spans="1:3" ht="14.25" customHeight="1">
      <c r="A398" s="62" t="s">
        <v>324</v>
      </c>
      <c r="B398" s="65" t="s">
        <v>1418</v>
      </c>
      <c r="C398" t="s">
        <v>789</v>
      </c>
    </row>
    <row r="399" spans="1:3" ht="14.25" customHeight="1">
      <c r="A399" s="62" t="s">
        <v>1445</v>
      </c>
      <c r="B399" s="65" t="s">
        <v>1099</v>
      </c>
      <c r="C399" t="s">
        <v>789</v>
      </c>
    </row>
    <row r="400" spans="1:3" ht="14.25" customHeight="1">
      <c r="A400" s="62" t="s">
        <v>323</v>
      </c>
      <c r="B400" s="65" t="s">
        <v>1009</v>
      </c>
      <c r="C400" t="s">
        <v>789</v>
      </c>
    </row>
    <row r="401" spans="1:3" ht="14.25" customHeight="1">
      <c r="A401" s="62" t="s">
        <v>780</v>
      </c>
      <c r="B401" s="65" t="s">
        <v>520</v>
      </c>
      <c r="C401" t="s">
        <v>789</v>
      </c>
    </row>
    <row r="402" ht="14.25" customHeight="1">
      <c r="B402" s="129" t="s">
        <v>943</v>
      </c>
    </row>
    <row r="403" spans="1:3" ht="14.25" customHeight="1">
      <c r="A403" s="62" t="s">
        <v>1469</v>
      </c>
      <c r="B403" s="65" t="s">
        <v>1255</v>
      </c>
      <c r="C403" t="s">
        <v>789</v>
      </c>
    </row>
    <row r="404" spans="1:3" ht="14.25" customHeight="1">
      <c r="A404" s="62" t="s">
        <v>279</v>
      </c>
      <c r="B404" s="65" t="s">
        <v>887</v>
      </c>
      <c r="C404" t="s">
        <v>789</v>
      </c>
    </row>
    <row r="405" spans="1:3" ht="14.25" customHeight="1">
      <c r="A405" s="62" t="s">
        <v>290</v>
      </c>
      <c r="B405" s="65" t="s">
        <v>1312</v>
      </c>
      <c r="C405" t="s">
        <v>789</v>
      </c>
    </row>
    <row r="406" spans="1:3" ht="14.25" customHeight="1">
      <c r="A406" s="62" t="s">
        <v>1480</v>
      </c>
      <c r="B406" s="65" t="s">
        <v>1119</v>
      </c>
      <c r="C406" t="s">
        <v>789</v>
      </c>
    </row>
    <row r="407" spans="1:3" ht="14.25" customHeight="1">
      <c r="A407" s="62" t="s">
        <v>289</v>
      </c>
      <c r="B407" s="65" t="s">
        <v>992</v>
      </c>
      <c r="C407" t="s">
        <v>789</v>
      </c>
    </row>
    <row r="408" spans="1:3" ht="14.25" customHeight="1">
      <c r="A408" s="62" t="s">
        <v>802</v>
      </c>
      <c r="B408" s="65" t="s">
        <v>502</v>
      </c>
      <c r="C408" t="s">
        <v>789</v>
      </c>
    </row>
    <row r="409" ht="14.25" customHeight="1">
      <c r="B409" s="129" t="s">
        <v>719</v>
      </c>
    </row>
    <row r="410" spans="1:3" ht="14.25" customHeight="1">
      <c r="A410" s="62" t="s">
        <v>1359</v>
      </c>
      <c r="B410" s="65" t="s">
        <v>953</v>
      </c>
      <c r="C410" t="s">
        <v>789</v>
      </c>
    </row>
    <row r="411" spans="1:3" ht="14.25" customHeight="1">
      <c r="A411" s="62" t="s">
        <v>389</v>
      </c>
      <c r="B411" s="65" t="s">
        <v>1156</v>
      </c>
      <c r="C411" t="s">
        <v>789</v>
      </c>
    </row>
    <row r="412" spans="1:3" ht="14.25" customHeight="1">
      <c r="A412" s="62" t="s">
        <v>400</v>
      </c>
      <c r="B412" s="65" t="s">
        <v>1606</v>
      </c>
      <c r="C412" t="s">
        <v>789</v>
      </c>
    </row>
    <row r="413" spans="1:3" ht="14.25" customHeight="1">
      <c r="A413" s="62" t="s">
        <v>1365</v>
      </c>
      <c r="B413" s="65" t="s">
        <v>866</v>
      </c>
      <c r="C413" t="s">
        <v>789</v>
      </c>
    </row>
    <row r="414" spans="1:3" ht="14.25" customHeight="1">
      <c r="A414" s="62" t="s">
        <v>399</v>
      </c>
      <c r="B414" s="65" t="s">
        <v>1279</v>
      </c>
      <c r="C414" t="s">
        <v>789</v>
      </c>
    </row>
    <row r="415" spans="1:3" ht="14.25" customHeight="1">
      <c r="A415" s="62" t="s">
        <v>639</v>
      </c>
      <c r="B415" s="65" t="s">
        <v>711</v>
      </c>
      <c r="C415" t="s">
        <v>789</v>
      </c>
    </row>
    <row r="416" ht="14.25" customHeight="1">
      <c r="B416" s="129" t="s">
        <v>1051</v>
      </c>
    </row>
    <row r="417" spans="1:3" ht="14.25" customHeight="1">
      <c r="A417" s="62" t="s">
        <v>1351</v>
      </c>
      <c r="B417" s="65" t="s">
        <v>875</v>
      </c>
      <c r="C417" t="s">
        <v>789</v>
      </c>
    </row>
    <row r="418" spans="1:3" ht="14.25" customHeight="1">
      <c r="A418" s="62" t="s">
        <v>419</v>
      </c>
      <c r="B418" s="65" t="s">
        <v>1240</v>
      </c>
      <c r="C418" t="s">
        <v>789</v>
      </c>
    </row>
    <row r="419" spans="1:3" ht="14.25" customHeight="1">
      <c r="A419" s="62" t="s">
        <v>408</v>
      </c>
      <c r="B419" s="65" t="s">
        <v>1741</v>
      </c>
      <c r="C419" t="s">
        <v>789</v>
      </c>
    </row>
    <row r="420" spans="1:3" ht="14.25" customHeight="1">
      <c r="A420" s="62" t="s">
        <v>1341</v>
      </c>
      <c r="B420" s="65" t="s">
        <v>1003</v>
      </c>
      <c r="C420" t="s">
        <v>789</v>
      </c>
    </row>
    <row r="421" spans="1:3" ht="14.25" customHeight="1">
      <c r="A421" s="62" t="s">
        <v>407</v>
      </c>
      <c r="B421" s="65" t="s">
        <v>1134</v>
      </c>
      <c r="C421" t="s">
        <v>789</v>
      </c>
    </row>
    <row r="422" spans="1:3" ht="14.25" customHeight="1">
      <c r="A422" s="62" t="s">
        <v>710</v>
      </c>
      <c r="B422" s="65" t="s">
        <v>787</v>
      </c>
      <c r="C422" t="s">
        <v>789</v>
      </c>
    </row>
    <row r="423" ht="14.25" customHeight="1">
      <c r="B423" s="159" t="s">
        <v>86</v>
      </c>
    </row>
    <row r="424" spans="1:3" ht="14.25" customHeight="1">
      <c r="A424" t="s">
        <v>1409</v>
      </c>
      <c r="B424" s="25" t="s">
        <v>1016</v>
      </c>
      <c r="C424" t="s">
        <v>789</v>
      </c>
    </row>
    <row r="425" spans="1:3" ht="14.25" customHeight="1">
      <c r="A425" t="s">
        <v>340</v>
      </c>
      <c r="B425" s="25" t="s">
        <v>1092</v>
      </c>
      <c r="C425" t="s">
        <v>789</v>
      </c>
    </row>
    <row r="426" spans="1:3" ht="14.25" customHeight="1">
      <c r="A426" t="s">
        <v>352</v>
      </c>
      <c r="B426" s="25" t="s">
        <v>1544</v>
      </c>
      <c r="C426" t="s">
        <v>789</v>
      </c>
    </row>
    <row r="427" spans="1:3" ht="14.25" customHeight="1">
      <c r="A427" t="s">
        <v>1417</v>
      </c>
      <c r="B427" s="25" t="s">
        <v>914</v>
      </c>
      <c r="C427" t="s">
        <v>789</v>
      </c>
    </row>
    <row r="428" spans="1:3" ht="14.25" customHeight="1">
      <c r="A428" t="s">
        <v>351</v>
      </c>
      <c r="B428" s="25" t="s">
        <v>1229</v>
      </c>
      <c r="C428" t="s">
        <v>789</v>
      </c>
    </row>
    <row r="429" spans="1:3" ht="14.25" customHeight="1">
      <c r="A429" t="s">
        <v>653</v>
      </c>
      <c r="B429" s="25" t="s">
        <v>652</v>
      </c>
      <c r="C429" t="s">
        <v>789</v>
      </c>
    </row>
    <row r="430" ht="14.25" customHeight="1">
      <c r="B430" s="159" t="s">
        <v>540</v>
      </c>
    </row>
    <row r="431" spans="1:3" ht="14.25" customHeight="1">
      <c r="A431" t="s">
        <v>1500</v>
      </c>
      <c r="B431" s="25" t="s">
        <v>1133</v>
      </c>
      <c r="C431" t="s">
        <v>789</v>
      </c>
    </row>
    <row r="432" spans="1:3" ht="14.25" customHeight="1">
      <c r="A432" t="s">
        <v>241</v>
      </c>
      <c r="B432" s="25" t="s">
        <v>1002</v>
      </c>
      <c r="C432" t="s">
        <v>789</v>
      </c>
    </row>
    <row r="433" spans="1:3" ht="14.25" customHeight="1">
      <c r="A433" t="s">
        <v>251</v>
      </c>
      <c r="B433" s="25" t="s">
        <v>1444</v>
      </c>
      <c r="C433" t="s">
        <v>789</v>
      </c>
    </row>
    <row r="434" spans="1:3" ht="14.25" customHeight="1">
      <c r="A434" t="s">
        <v>1506</v>
      </c>
      <c r="B434" s="25" t="s">
        <v>1239</v>
      </c>
      <c r="C434" t="s">
        <v>789</v>
      </c>
    </row>
    <row r="435" spans="1:3" ht="14.25" customHeight="1">
      <c r="A435" t="s">
        <v>250</v>
      </c>
      <c r="B435" s="25" t="s">
        <v>874</v>
      </c>
      <c r="C435" t="s">
        <v>789</v>
      </c>
    </row>
    <row r="436" spans="1:3" ht="14.25" customHeight="1">
      <c r="A436" t="s">
        <v>731</v>
      </c>
      <c r="B436" s="25" t="s">
        <v>593</v>
      </c>
      <c r="C436" t="s">
        <v>789</v>
      </c>
    </row>
    <row r="437" ht="12.75">
      <c r="B437" s="159" t="s">
        <v>946</v>
      </c>
    </row>
    <row r="438" spans="1:3" ht="12.75">
      <c r="A438" t="s">
        <v>1479</v>
      </c>
      <c r="B438" s="25" t="s">
        <v>1245</v>
      </c>
      <c r="C438" t="s">
        <v>789</v>
      </c>
    </row>
    <row r="439" spans="1:3" ht="12.75">
      <c r="A439" t="s">
        <v>288</v>
      </c>
      <c r="B439" s="25" t="s">
        <v>893</v>
      </c>
      <c r="C439" t="s">
        <v>789</v>
      </c>
    </row>
    <row r="440" spans="1:3" ht="12.75">
      <c r="A440" t="s">
        <v>278</v>
      </c>
      <c r="B440" s="25" t="s">
        <v>1324</v>
      </c>
      <c r="C440" t="s">
        <v>789</v>
      </c>
    </row>
    <row r="441" spans="1:3" ht="12.75">
      <c r="A441" t="s">
        <v>1468</v>
      </c>
      <c r="B441" s="25" t="s">
        <v>1123</v>
      </c>
      <c r="C441" t="s">
        <v>789</v>
      </c>
    </row>
    <row r="442" spans="1:3" ht="12.75">
      <c r="A442" t="s">
        <v>277</v>
      </c>
      <c r="B442" s="25" t="s">
        <v>987</v>
      </c>
      <c r="C442" t="s">
        <v>789</v>
      </c>
    </row>
    <row r="443" spans="1:3" ht="12.75">
      <c r="A443" t="s">
        <v>814</v>
      </c>
      <c r="B443" s="25" t="s">
        <v>507</v>
      </c>
      <c r="C443" t="s">
        <v>789</v>
      </c>
    </row>
    <row r="444" ht="14.25" customHeight="1">
      <c r="B444" s="159" t="s">
        <v>455</v>
      </c>
    </row>
    <row r="445" spans="1:3" ht="14.25" customHeight="1">
      <c r="A445" t="s">
        <v>1746</v>
      </c>
      <c r="B445" s="25" t="s">
        <v>1483</v>
      </c>
      <c r="C445" t="s">
        <v>789</v>
      </c>
    </row>
    <row r="446" spans="1:3" ht="14.25" customHeight="1">
      <c r="A446" t="s">
        <v>2</v>
      </c>
      <c r="B446" s="25" t="s">
        <v>1576</v>
      </c>
      <c r="C446" t="s">
        <v>789</v>
      </c>
    </row>
    <row r="447" spans="1:3" ht="14.25" customHeight="1">
      <c r="A447" t="s">
        <v>13</v>
      </c>
      <c r="B447" s="25" t="s">
        <v>1071</v>
      </c>
      <c r="C447" t="s">
        <v>789</v>
      </c>
    </row>
    <row r="448" spans="1:3" ht="14.25" customHeight="1">
      <c r="A448" t="s">
        <v>1757</v>
      </c>
      <c r="B448" s="25" t="s">
        <v>1379</v>
      </c>
      <c r="C448" t="s">
        <v>789</v>
      </c>
    </row>
    <row r="449" spans="1:3" ht="14.25" customHeight="1">
      <c r="A449" t="s">
        <v>12</v>
      </c>
      <c r="B449" s="25" t="s">
        <v>1700</v>
      </c>
      <c r="C449" t="s">
        <v>789</v>
      </c>
    </row>
    <row r="450" spans="1:3" ht="14.25" customHeight="1">
      <c r="A450" t="s">
        <v>578</v>
      </c>
      <c r="B450" s="25" t="s">
        <v>249</v>
      </c>
      <c r="C450" t="s">
        <v>789</v>
      </c>
    </row>
    <row r="451" ht="14.25" customHeight="1">
      <c r="B451" s="159" t="s">
        <v>821</v>
      </c>
    </row>
    <row r="452" spans="1:3" ht="14.25" customHeight="1">
      <c r="A452" t="s">
        <v>1614</v>
      </c>
      <c r="B452" s="25" t="s">
        <v>1622</v>
      </c>
      <c r="C452" t="s">
        <v>789</v>
      </c>
    </row>
    <row r="453" spans="1:3" ht="14.25" customHeight="1">
      <c r="A453" t="s">
        <v>129</v>
      </c>
      <c r="B453" s="25" t="s">
        <v>1467</v>
      </c>
      <c r="C453" t="s">
        <v>789</v>
      </c>
    </row>
    <row r="454" spans="1:3" ht="14.25" customHeight="1">
      <c r="A454" t="s">
        <v>139</v>
      </c>
      <c r="B454" s="25" t="s">
        <v>965</v>
      </c>
      <c r="C454" t="s">
        <v>789</v>
      </c>
    </row>
    <row r="455" spans="1:3" ht="14.25" customHeight="1">
      <c r="A455" t="s">
        <v>1621</v>
      </c>
      <c r="B455" s="25" t="s">
        <v>1711</v>
      </c>
      <c r="C455" t="s">
        <v>789</v>
      </c>
    </row>
    <row r="456" spans="1:3" ht="14.25" customHeight="1">
      <c r="A456" t="s">
        <v>138</v>
      </c>
      <c r="B456" s="25" t="s">
        <v>1333</v>
      </c>
      <c r="C456" t="s">
        <v>789</v>
      </c>
    </row>
    <row r="457" spans="1:3" ht="14.25" customHeight="1">
      <c r="A457" t="s">
        <v>470</v>
      </c>
      <c r="B457" s="25" t="s">
        <v>147</v>
      </c>
      <c r="C457" t="s">
        <v>789</v>
      </c>
    </row>
    <row r="458" ht="12.75">
      <c r="B458" s="159" t="s">
        <v>1283</v>
      </c>
    </row>
    <row r="459" spans="1:3" ht="12.75">
      <c r="A459" t="s">
        <v>1589</v>
      </c>
      <c r="B459" s="25" t="s">
        <v>1731</v>
      </c>
      <c r="C459" t="s">
        <v>789</v>
      </c>
    </row>
    <row r="460" spans="1:3" ht="12.75">
      <c r="A460" t="s">
        <v>167</v>
      </c>
      <c r="B460" s="25" t="s">
        <v>1340</v>
      </c>
      <c r="C460" t="s">
        <v>789</v>
      </c>
    </row>
    <row r="461" spans="1:3" ht="12.75">
      <c r="A461" t="s">
        <v>161</v>
      </c>
      <c r="B461" s="25" t="s">
        <v>853</v>
      </c>
      <c r="C461" t="s">
        <v>789</v>
      </c>
    </row>
    <row r="462" spans="1:3" ht="12.75">
      <c r="A462" t="s">
        <v>1583</v>
      </c>
      <c r="B462" s="25" t="s">
        <v>1598</v>
      </c>
      <c r="C462" t="s">
        <v>789</v>
      </c>
    </row>
    <row r="463" spans="1:3" ht="12.75">
      <c r="A463" t="s">
        <v>160</v>
      </c>
      <c r="B463" s="25" t="s">
        <v>1461</v>
      </c>
      <c r="C463" t="s">
        <v>789</v>
      </c>
    </row>
    <row r="464" spans="1:3" ht="12.75">
      <c r="A464" t="s">
        <v>530</v>
      </c>
      <c r="B464" s="25" t="s">
        <v>45</v>
      </c>
      <c r="C464" t="s">
        <v>789</v>
      </c>
    </row>
    <row r="465" ht="14.25" customHeight="1">
      <c r="B465" s="129" t="s">
        <v>430</v>
      </c>
    </row>
    <row r="466" spans="1:3" ht="14.25" customHeight="1">
      <c r="A466" s="62" t="s">
        <v>1510</v>
      </c>
      <c r="B466" s="65" t="s">
        <v>1061</v>
      </c>
      <c r="C466" t="s">
        <v>789</v>
      </c>
    </row>
    <row r="467" spans="1:3" ht="14.25" customHeight="1">
      <c r="A467" s="62" t="s">
        <v>222</v>
      </c>
      <c r="B467" s="65" t="s">
        <v>1044</v>
      </c>
      <c r="C467" t="s">
        <v>789</v>
      </c>
    </row>
    <row r="468" spans="1:3" ht="14.25" customHeight="1">
      <c r="A468" s="62" t="s">
        <v>231</v>
      </c>
      <c r="B468" s="65" t="s">
        <v>1489</v>
      </c>
      <c r="C468" t="s">
        <v>789</v>
      </c>
    </row>
    <row r="469" spans="1:3" ht="14.25" customHeight="1">
      <c r="A469" s="62" t="s">
        <v>1519</v>
      </c>
      <c r="B469" s="65" t="s">
        <v>1205</v>
      </c>
      <c r="C469" t="s">
        <v>789</v>
      </c>
    </row>
    <row r="470" spans="1:3" ht="14.25" customHeight="1">
      <c r="A470" s="62" t="s">
        <v>230</v>
      </c>
      <c r="B470" s="65" t="s">
        <v>942</v>
      </c>
      <c r="C470" t="s">
        <v>789</v>
      </c>
    </row>
    <row r="471" spans="1:3" ht="14.25" customHeight="1">
      <c r="A471" s="62" t="s">
        <v>768</v>
      </c>
      <c r="B471" s="65" t="s">
        <v>615</v>
      </c>
      <c r="C471" t="s">
        <v>789</v>
      </c>
    </row>
    <row r="472" spans="1:3" ht="14.25" customHeight="1">
      <c r="A472" s="62" t="s">
        <v>1725</v>
      </c>
      <c r="B472" s="128" t="s">
        <v>1647</v>
      </c>
      <c r="C472" t="s">
        <v>1430</v>
      </c>
    </row>
    <row r="473" spans="1:3" ht="14.25" customHeight="1">
      <c r="A473" s="62" t="s">
        <v>827</v>
      </c>
      <c r="B473" s="128" t="s">
        <v>1367</v>
      </c>
      <c r="C473" t="s">
        <v>1430</v>
      </c>
    </row>
    <row r="474" spans="1:3" ht="14.25" customHeight="1">
      <c r="A474" s="62" t="s">
        <v>1575</v>
      </c>
      <c r="B474" s="128" t="s">
        <v>1273</v>
      </c>
      <c r="C474" t="s">
        <v>1430</v>
      </c>
    </row>
    <row r="475" spans="1:3" ht="14.25" customHeight="1">
      <c r="A475" s="62" t="s">
        <v>1691</v>
      </c>
      <c r="B475" s="128" t="s">
        <v>804</v>
      </c>
      <c r="C475" t="s">
        <v>1430</v>
      </c>
    </row>
    <row r="476" spans="1:3" ht="14.25" customHeight="1">
      <c r="A476" s="62" t="s">
        <v>1339</v>
      </c>
      <c r="B476" s="128" t="s">
        <v>438</v>
      </c>
      <c r="C476" t="s">
        <v>1430</v>
      </c>
    </row>
    <row r="477" spans="1:3" ht="14.25" customHeight="1">
      <c r="A477" s="62" t="s">
        <v>287</v>
      </c>
      <c r="B477" s="128" t="s">
        <v>1272</v>
      </c>
      <c r="C477" t="s">
        <v>1430</v>
      </c>
    </row>
    <row r="478" spans="1:3" ht="14.25" customHeight="1">
      <c r="A478" s="62" t="s">
        <v>418</v>
      </c>
      <c r="B478" s="128" t="s">
        <v>803</v>
      </c>
      <c r="C478" t="s">
        <v>1430</v>
      </c>
    </row>
    <row r="479" spans="1:3" ht="14.25" customHeight="1">
      <c r="A479" s="62" t="s">
        <v>1110</v>
      </c>
      <c r="B479" s="128" t="s">
        <v>1072</v>
      </c>
      <c r="C479" t="s">
        <v>1430</v>
      </c>
    </row>
    <row r="480" ht="14.25" customHeight="1">
      <c r="B480" s="129" t="s">
        <v>692</v>
      </c>
    </row>
    <row r="481" spans="1:3" ht="14.25" customHeight="1">
      <c r="A481" s="62" t="s">
        <v>1482</v>
      </c>
      <c r="B481" s="65" t="s">
        <v>1155</v>
      </c>
      <c r="C481" t="s">
        <v>789</v>
      </c>
    </row>
    <row r="482" spans="1:3" ht="14.25" customHeight="1">
      <c r="A482" s="62" t="s">
        <v>254</v>
      </c>
      <c r="B482" s="65" t="s">
        <v>952</v>
      </c>
      <c r="C482" t="s">
        <v>789</v>
      </c>
    </row>
    <row r="483" spans="1:3" ht="14.25" customHeight="1">
      <c r="A483" s="62" t="s">
        <v>266</v>
      </c>
      <c r="B483" s="65" t="s">
        <v>1454</v>
      </c>
      <c r="C483" t="s">
        <v>789</v>
      </c>
    </row>
    <row r="484" spans="1:3" ht="14.25" customHeight="1">
      <c r="A484" s="62" t="s">
        <v>1488</v>
      </c>
      <c r="B484" s="65" t="s">
        <v>1278</v>
      </c>
      <c r="C484" t="s">
        <v>789</v>
      </c>
    </row>
    <row r="485" spans="1:3" ht="14.25" customHeight="1">
      <c r="A485" s="62" t="s">
        <v>265</v>
      </c>
      <c r="B485" s="65" t="s">
        <v>865</v>
      </c>
      <c r="C485" t="s">
        <v>789</v>
      </c>
    </row>
    <row r="486" spans="1:3" ht="14.25" customHeight="1">
      <c r="A486" s="62" t="s">
        <v>745</v>
      </c>
      <c r="B486" s="65" t="s">
        <v>554</v>
      </c>
      <c r="C486" t="s">
        <v>789</v>
      </c>
    </row>
    <row r="487" ht="14.25" customHeight="1">
      <c r="B487" s="129" t="s">
        <v>1031</v>
      </c>
    </row>
    <row r="488" spans="1:3" ht="14.25" customHeight="1">
      <c r="A488" s="62" t="s">
        <v>1478</v>
      </c>
      <c r="B488" s="65" t="s">
        <v>1238</v>
      </c>
      <c r="C488" t="s">
        <v>789</v>
      </c>
    </row>
    <row r="489" spans="1:3" ht="14.25" customHeight="1">
      <c r="A489" s="62" t="s">
        <v>286</v>
      </c>
      <c r="B489" s="65" t="s">
        <v>873</v>
      </c>
      <c r="C489" t="s">
        <v>789</v>
      </c>
    </row>
    <row r="490" spans="1:3" ht="14.25" customHeight="1">
      <c r="A490" s="62" t="s">
        <v>276</v>
      </c>
      <c r="B490" s="65" t="s">
        <v>1291</v>
      </c>
      <c r="C490" t="s">
        <v>789</v>
      </c>
    </row>
    <row r="491" spans="1:3" ht="14.25" customHeight="1">
      <c r="A491" s="62" t="s">
        <v>1466</v>
      </c>
      <c r="B491" s="65" t="s">
        <v>1132</v>
      </c>
      <c r="C491" t="s">
        <v>789</v>
      </c>
    </row>
    <row r="492" spans="1:3" ht="14.25" customHeight="1">
      <c r="A492" s="62" t="s">
        <v>275</v>
      </c>
      <c r="B492" s="65" t="s">
        <v>1001</v>
      </c>
      <c r="C492" t="s">
        <v>789</v>
      </c>
    </row>
    <row r="493" spans="1:3" ht="14.25" customHeight="1">
      <c r="A493" s="62" t="s">
        <v>813</v>
      </c>
      <c r="B493" s="65" t="s">
        <v>493</v>
      </c>
      <c r="C493" t="s">
        <v>789</v>
      </c>
    </row>
    <row r="494" ht="14.25" customHeight="1">
      <c r="B494" s="129" t="s">
        <v>1375</v>
      </c>
    </row>
    <row r="495" spans="1:3" ht="14.25" customHeight="1">
      <c r="A495" s="62" t="s">
        <v>1443</v>
      </c>
      <c r="B495" s="65" t="s">
        <v>1209</v>
      </c>
      <c r="C495" t="s">
        <v>789</v>
      </c>
    </row>
    <row r="496" spans="1:3" ht="14.25" customHeight="1">
      <c r="A496" s="62" t="s">
        <v>322</v>
      </c>
      <c r="B496" s="65" t="s">
        <v>910</v>
      </c>
      <c r="C496" t="s">
        <v>789</v>
      </c>
    </row>
    <row r="497" spans="1:3" ht="14.25" customHeight="1">
      <c r="A497" s="62" t="s">
        <v>313</v>
      </c>
      <c r="B497" s="65" t="s">
        <v>1398</v>
      </c>
      <c r="C497" t="s">
        <v>789</v>
      </c>
    </row>
    <row r="498" spans="1:3" ht="14.25" customHeight="1">
      <c r="A498" s="62" t="s">
        <v>1435</v>
      </c>
      <c r="B498" s="65" t="s">
        <v>1115</v>
      </c>
      <c r="C498" t="s">
        <v>789</v>
      </c>
    </row>
    <row r="499" spans="1:3" ht="14.25" customHeight="1">
      <c r="A499" s="62" t="s">
        <v>312</v>
      </c>
      <c r="B499" s="65" t="s">
        <v>1024</v>
      </c>
      <c r="C499" t="s">
        <v>789</v>
      </c>
    </row>
    <row r="500" spans="1:3" ht="14.25" customHeight="1">
      <c r="A500" s="62" t="s">
        <v>786</v>
      </c>
      <c r="B500" s="65" t="s">
        <v>513</v>
      </c>
      <c r="C500" t="s">
        <v>789</v>
      </c>
    </row>
    <row r="501" ht="14.25" customHeight="1">
      <c r="B501" s="129" t="s">
        <v>798</v>
      </c>
    </row>
    <row r="502" spans="1:3" ht="14.25" customHeight="1">
      <c r="A502" s="62" t="s">
        <v>1364</v>
      </c>
      <c r="B502" s="65" t="s">
        <v>964</v>
      </c>
      <c r="C502" t="s">
        <v>789</v>
      </c>
    </row>
    <row r="503" spans="1:3" ht="14.25" customHeight="1">
      <c r="A503" s="62" t="s">
        <v>398</v>
      </c>
      <c r="B503" s="65" t="s">
        <v>1168</v>
      </c>
      <c r="C503" t="s">
        <v>789</v>
      </c>
    </row>
    <row r="504" spans="1:3" ht="14.25" customHeight="1">
      <c r="A504" s="62" t="s">
        <v>388</v>
      </c>
      <c r="B504" s="65" t="s">
        <v>1620</v>
      </c>
      <c r="C504" t="s">
        <v>789</v>
      </c>
    </row>
    <row r="505" spans="1:3" ht="14.25" customHeight="1">
      <c r="A505" s="62" t="s">
        <v>1358</v>
      </c>
      <c r="B505" s="65" t="s">
        <v>846</v>
      </c>
      <c r="C505" t="s">
        <v>789</v>
      </c>
    </row>
    <row r="506" spans="1:3" ht="14.25" customHeight="1">
      <c r="A506" s="62" t="s">
        <v>387</v>
      </c>
      <c r="B506" s="65" t="s">
        <v>1263</v>
      </c>
      <c r="C506" t="s">
        <v>789</v>
      </c>
    </row>
    <row r="507" spans="1:3" ht="14.25" customHeight="1">
      <c r="A507" s="62" t="s">
        <v>646</v>
      </c>
      <c r="B507" s="65" t="s">
        <v>723</v>
      </c>
      <c r="C507" t="s">
        <v>789</v>
      </c>
    </row>
    <row r="508" ht="14.25" customHeight="1">
      <c r="B508" s="129" t="s">
        <v>297</v>
      </c>
    </row>
    <row r="509" spans="1:3" ht="14.25" customHeight="1">
      <c r="A509" s="62" t="s">
        <v>1397</v>
      </c>
      <c r="B509" s="65" t="s">
        <v>1056</v>
      </c>
      <c r="C509" t="s">
        <v>789</v>
      </c>
    </row>
    <row r="510" spans="1:3" ht="14.25" customHeight="1">
      <c r="A510" s="62" t="s">
        <v>371</v>
      </c>
      <c r="B510" s="65" t="s">
        <v>1078</v>
      </c>
      <c r="C510" t="s">
        <v>789</v>
      </c>
    </row>
    <row r="511" spans="1:3" ht="14.25" customHeight="1">
      <c r="A511" s="62" t="s">
        <v>359</v>
      </c>
      <c r="B511" s="65" t="s">
        <v>1582</v>
      </c>
      <c r="C511" t="s">
        <v>789</v>
      </c>
    </row>
    <row r="512" spans="1:3" ht="14.25" customHeight="1">
      <c r="A512" s="62" t="s">
        <v>1386</v>
      </c>
      <c r="B512" s="65" t="s">
        <v>927</v>
      </c>
      <c r="C512" t="s">
        <v>789</v>
      </c>
    </row>
    <row r="513" spans="1:3" ht="14.25" customHeight="1">
      <c r="A513" s="62" t="s">
        <v>358</v>
      </c>
      <c r="B513" s="65" t="s">
        <v>1189</v>
      </c>
      <c r="C513" t="s">
        <v>789</v>
      </c>
    </row>
    <row r="514" spans="1:3" ht="14.25" customHeight="1">
      <c r="A514" s="62" t="s">
        <v>672</v>
      </c>
      <c r="B514" s="65" t="s">
        <v>638</v>
      </c>
      <c r="C514" t="s">
        <v>789</v>
      </c>
    </row>
    <row r="515" ht="14.25" customHeight="1">
      <c r="B515" s="129" t="s">
        <v>1499</v>
      </c>
    </row>
    <row r="516" spans="1:3" ht="14.25" customHeight="1">
      <c r="A516" s="62" t="s">
        <v>1311</v>
      </c>
      <c r="B516" s="65" t="s">
        <v>919</v>
      </c>
      <c r="C516" t="s">
        <v>789</v>
      </c>
    </row>
    <row r="517" spans="1:3" ht="14.25" customHeight="1">
      <c r="A517" s="62" t="s">
        <v>436</v>
      </c>
      <c r="B517" s="65" t="s">
        <v>1222</v>
      </c>
      <c r="C517" t="s">
        <v>789</v>
      </c>
    </row>
    <row r="518" spans="1:3" ht="14.25" customHeight="1">
      <c r="A518" s="62" t="s">
        <v>443</v>
      </c>
      <c r="B518" s="65" t="s">
        <v>1675</v>
      </c>
      <c r="C518" t="s">
        <v>789</v>
      </c>
    </row>
    <row r="519" spans="1:3" ht="14.25" customHeight="1">
      <c r="A519" s="62" t="s">
        <v>1323</v>
      </c>
      <c r="B519" s="65" t="s">
        <v>1008</v>
      </c>
      <c r="C519" t="s">
        <v>789</v>
      </c>
    </row>
    <row r="520" spans="1:3" ht="14.25" customHeight="1">
      <c r="A520" s="62" t="s">
        <v>442</v>
      </c>
      <c r="B520" s="65" t="s">
        <v>1098</v>
      </c>
      <c r="C520" t="s">
        <v>789</v>
      </c>
    </row>
    <row r="521" spans="1:3" ht="14.25" customHeight="1">
      <c r="A521" s="62" t="s">
        <v>679</v>
      </c>
      <c r="B521" s="65" t="s">
        <v>767</v>
      </c>
      <c r="C521" t="s">
        <v>789</v>
      </c>
    </row>
    <row r="522" ht="14.25" customHeight="1">
      <c r="B522" s="129" t="s">
        <v>918</v>
      </c>
    </row>
    <row r="523" spans="1:3" ht="14.25" customHeight="1">
      <c r="A523" s="62" t="s">
        <v>1338</v>
      </c>
      <c r="B523" s="65" t="s">
        <v>886</v>
      </c>
      <c r="C523" t="s">
        <v>789</v>
      </c>
    </row>
    <row r="524" spans="1:3" ht="14.25" customHeight="1">
      <c r="A524" s="62" t="s">
        <v>406</v>
      </c>
      <c r="B524" s="65" t="s">
        <v>1254</v>
      </c>
      <c r="C524" t="s">
        <v>789</v>
      </c>
    </row>
    <row r="525" spans="1:3" ht="14.25" customHeight="1">
      <c r="A525" s="62" t="s">
        <v>417</v>
      </c>
      <c r="B525" s="65" t="s">
        <v>1756</v>
      </c>
      <c r="C525" t="s">
        <v>789</v>
      </c>
    </row>
    <row r="526" spans="1:3" ht="14.25" customHeight="1">
      <c r="A526" s="62" t="s">
        <v>1350</v>
      </c>
      <c r="B526" s="65" t="s">
        <v>991</v>
      </c>
      <c r="C526" t="s">
        <v>789</v>
      </c>
    </row>
    <row r="527" spans="1:3" ht="14.25" customHeight="1">
      <c r="A527" s="62" t="s">
        <v>416</v>
      </c>
      <c r="B527" s="65" t="s">
        <v>1118</v>
      </c>
      <c r="C527" t="s">
        <v>789</v>
      </c>
    </row>
    <row r="528" spans="1:3" ht="14.25" customHeight="1">
      <c r="A528" s="62" t="s">
        <v>700</v>
      </c>
      <c r="B528" s="65" t="s">
        <v>797</v>
      </c>
      <c r="C528" t="s">
        <v>789</v>
      </c>
    </row>
    <row r="529" ht="14.25" customHeight="1">
      <c r="B529" s="129" t="s">
        <v>1253</v>
      </c>
    </row>
    <row r="530" spans="1:3" ht="14.25" customHeight="1">
      <c r="A530" s="62" t="s">
        <v>1699</v>
      </c>
      <c r="B530" s="65" t="s">
        <v>1349</v>
      </c>
      <c r="C530" t="s">
        <v>789</v>
      </c>
    </row>
    <row r="531" spans="1:3" ht="14.25" customHeight="1">
      <c r="A531" s="62" t="s">
        <v>57</v>
      </c>
      <c r="B531" s="65" t="s">
        <v>1724</v>
      </c>
      <c r="C531" t="s">
        <v>789</v>
      </c>
    </row>
    <row r="532" spans="1:3" ht="14.25" customHeight="1">
      <c r="A532" s="62" t="s">
        <v>62</v>
      </c>
      <c r="B532" s="65" t="s">
        <v>1277</v>
      </c>
      <c r="C532" t="s">
        <v>789</v>
      </c>
    </row>
    <row r="533" spans="1:3" ht="14.25" customHeight="1">
      <c r="A533" s="62" t="s">
        <v>1706</v>
      </c>
      <c r="B533" s="65" t="s">
        <v>1453</v>
      </c>
      <c r="C533" t="s">
        <v>789</v>
      </c>
    </row>
    <row r="534" spans="1:3" ht="14.25" customHeight="1">
      <c r="A534" s="62" t="s">
        <v>61</v>
      </c>
      <c r="B534" s="65" t="s">
        <v>1605</v>
      </c>
      <c r="C534" t="s">
        <v>789</v>
      </c>
    </row>
    <row r="535" spans="1:3" ht="14.25" customHeight="1">
      <c r="A535" s="62" t="s">
        <v>611</v>
      </c>
      <c r="B535" s="65" t="s">
        <v>429</v>
      </c>
      <c r="C535" t="s">
        <v>789</v>
      </c>
    </row>
    <row r="536" ht="14.25" customHeight="1">
      <c r="B536" s="129" t="s">
        <v>1613</v>
      </c>
    </row>
    <row r="537" spans="1:3" ht="14.25" customHeight="1">
      <c r="A537" s="62" t="s">
        <v>1674</v>
      </c>
      <c r="B537" s="65" t="s">
        <v>1374</v>
      </c>
      <c r="C537" t="s">
        <v>789</v>
      </c>
    </row>
    <row r="538" spans="1:3" ht="14.25" customHeight="1">
      <c r="A538" s="62" t="s">
        <v>73</v>
      </c>
      <c r="B538" s="65" t="s">
        <v>1705</v>
      </c>
      <c r="C538" t="s">
        <v>789</v>
      </c>
    </row>
    <row r="539" spans="1:3" ht="14.25" customHeight="1">
      <c r="A539" s="62" t="s">
        <v>80</v>
      </c>
      <c r="B539" s="65" t="s">
        <v>1204</v>
      </c>
      <c r="C539" t="s">
        <v>789</v>
      </c>
    </row>
    <row r="540" spans="1:3" ht="14.25" customHeight="1">
      <c r="A540" s="62" t="s">
        <v>1679</v>
      </c>
      <c r="B540" s="65" t="s">
        <v>1487</v>
      </c>
      <c r="C540" t="s">
        <v>789</v>
      </c>
    </row>
    <row r="541" spans="1:3" ht="14.25" customHeight="1">
      <c r="A541" s="62" t="s">
        <v>79</v>
      </c>
      <c r="B541" s="65" t="s">
        <v>1567</v>
      </c>
      <c r="C541" t="s">
        <v>789</v>
      </c>
    </row>
    <row r="542" spans="1:3" ht="14.25" customHeight="1">
      <c r="A542" s="62" t="s">
        <v>598</v>
      </c>
      <c r="B542" s="65" t="s">
        <v>397</v>
      </c>
      <c r="C542" t="s">
        <v>789</v>
      </c>
    </row>
    <row r="543" ht="14.25" customHeight="1">
      <c r="B543" s="129" t="s">
        <v>53</v>
      </c>
    </row>
    <row r="544" spans="1:3" ht="14.25" customHeight="1">
      <c r="A544" s="62" t="s">
        <v>1529</v>
      </c>
      <c r="B544" s="65" t="s">
        <v>1091</v>
      </c>
      <c r="C544" t="s">
        <v>789</v>
      </c>
    </row>
    <row r="545" spans="1:3" ht="14.25" customHeight="1">
      <c r="A545" s="62" t="s">
        <v>204</v>
      </c>
      <c r="B545" s="65" t="s">
        <v>1015</v>
      </c>
      <c r="C545" t="s">
        <v>789</v>
      </c>
    </row>
    <row r="546" spans="1:3" ht="14.25" customHeight="1">
      <c r="A546" s="62" t="s">
        <v>215</v>
      </c>
      <c r="B546" s="65" t="s">
        <v>1518</v>
      </c>
      <c r="C546" t="s">
        <v>789</v>
      </c>
    </row>
    <row r="547" spans="1:3" ht="14.25" customHeight="1">
      <c r="A547" s="62" t="s">
        <v>1534</v>
      </c>
      <c r="B547" s="65" t="s">
        <v>1228</v>
      </c>
      <c r="C547" t="s">
        <v>789</v>
      </c>
    </row>
    <row r="548" spans="1:3" ht="14.25" customHeight="1">
      <c r="A548" s="62" t="s">
        <v>214</v>
      </c>
      <c r="B548" s="65" t="s">
        <v>913</v>
      </c>
      <c r="C548" t="s">
        <v>789</v>
      </c>
    </row>
    <row r="549" spans="1:3" ht="14.25" customHeight="1">
      <c r="A549" s="62" t="s">
        <v>759</v>
      </c>
      <c r="B549" s="65" t="s">
        <v>601</v>
      </c>
      <c r="C549" t="s">
        <v>789</v>
      </c>
    </row>
    <row r="550" ht="14.25" customHeight="1">
      <c r="B550" s="129" t="s">
        <v>589</v>
      </c>
    </row>
    <row r="551" spans="1:3" ht="14.25" customHeight="1">
      <c r="A551" s="62" t="s">
        <v>1498</v>
      </c>
      <c r="B551" s="65" t="s">
        <v>1122</v>
      </c>
      <c r="C551" t="s">
        <v>789</v>
      </c>
    </row>
    <row r="552" spans="1:3" ht="14.25" customHeight="1">
      <c r="A552" s="62" t="s">
        <v>240</v>
      </c>
      <c r="B552" s="65" t="s">
        <v>986</v>
      </c>
      <c r="C552" t="s">
        <v>789</v>
      </c>
    </row>
    <row r="553" spans="1:3" ht="14.25" customHeight="1">
      <c r="A553" s="62" t="s">
        <v>248</v>
      </c>
      <c r="B553" s="65" t="s">
        <v>1424</v>
      </c>
      <c r="C553" t="s">
        <v>789</v>
      </c>
    </row>
    <row r="554" spans="1:3" ht="14.25" customHeight="1">
      <c r="A554" s="62" t="s">
        <v>1505</v>
      </c>
      <c r="B554" s="65" t="s">
        <v>1244</v>
      </c>
      <c r="C554" t="s">
        <v>789</v>
      </c>
    </row>
    <row r="555" spans="1:3" ht="14.25" customHeight="1">
      <c r="A555" s="62" t="s">
        <v>247</v>
      </c>
      <c r="B555" s="65" t="s">
        <v>892</v>
      </c>
      <c r="C555" t="s">
        <v>789</v>
      </c>
    </row>
    <row r="556" spans="1:3" ht="14.25" customHeight="1">
      <c r="A556" s="62" t="s">
        <v>730</v>
      </c>
      <c r="B556" s="65" t="s">
        <v>577</v>
      </c>
      <c r="C556" t="s">
        <v>789</v>
      </c>
    </row>
    <row r="557" ht="14.25" customHeight="1">
      <c r="B557" s="129" t="s">
        <v>1109</v>
      </c>
    </row>
    <row r="558" spans="1:3" ht="14.25" customHeight="1">
      <c r="A558" s="62" t="s">
        <v>1460</v>
      </c>
      <c r="B558" s="65" t="s">
        <v>1270</v>
      </c>
      <c r="C558" t="s">
        <v>789</v>
      </c>
    </row>
    <row r="559" spans="1:3" ht="14.25" customHeight="1">
      <c r="A559" s="62" t="s">
        <v>301</v>
      </c>
      <c r="B559" s="65" t="s">
        <v>836</v>
      </c>
      <c r="C559" t="s">
        <v>789</v>
      </c>
    </row>
    <row r="560" spans="1:3" ht="14.25" customHeight="1">
      <c r="A560" s="62" t="s">
        <v>296</v>
      </c>
      <c r="B560" s="65" t="s">
        <v>1328</v>
      </c>
      <c r="C560" t="s">
        <v>789</v>
      </c>
    </row>
    <row r="561" spans="1:3" ht="14.25" customHeight="1">
      <c r="A561" s="62" t="s">
        <v>1452</v>
      </c>
      <c r="B561" s="65" t="s">
        <v>1161</v>
      </c>
      <c r="C561" t="s">
        <v>789</v>
      </c>
    </row>
    <row r="562" spans="1:3" ht="14.25" customHeight="1">
      <c r="A562" s="62" t="s">
        <v>295</v>
      </c>
      <c r="B562" s="65" t="s">
        <v>974</v>
      </c>
      <c r="C562" t="s">
        <v>789</v>
      </c>
    </row>
    <row r="563" spans="1:3" ht="14.25" customHeight="1">
      <c r="A563" s="62" t="s">
        <v>826</v>
      </c>
      <c r="B563" s="65" t="s">
        <v>469</v>
      </c>
      <c r="C563" t="s">
        <v>789</v>
      </c>
    </row>
    <row r="564" ht="14.25" customHeight="1">
      <c r="B564" s="129" t="s">
        <v>1704</v>
      </c>
    </row>
    <row r="565" spans="1:3" ht="14.25" customHeight="1">
      <c r="A565" s="62" t="s">
        <v>1429</v>
      </c>
      <c r="B565" s="65" t="s">
        <v>1178</v>
      </c>
      <c r="C565" t="s">
        <v>789</v>
      </c>
    </row>
    <row r="566" spans="1:3" ht="14.25" customHeight="1">
      <c r="A566" s="62" t="s">
        <v>336</v>
      </c>
      <c r="B566" s="65" t="s">
        <v>936</v>
      </c>
      <c r="C566" t="s">
        <v>789</v>
      </c>
    </row>
    <row r="567" spans="1:3" ht="14.25" customHeight="1">
      <c r="A567" s="62" t="s">
        <v>332</v>
      </c>
      <c r="B567" s="65" t="s">
        <v>1363</v>
      </c>
      <c r="C567" t="s">
        <v>789</v>
      </c>
    </row>
    <row r="568" spans="1:3" ht="14.25" customHeight="1">
      <c r="A568" s="62" t="s">
        <v>1423</v>
      </c>
      <c r="B568" s="65" t="s">
        <v>1085</v>
      </c>
      <c r="C568" t="s">
        <v>789</v>
      </c>
    </row>
    <row r="569" spans="1:3" ht="14.25" customHeight="1">
      <c r="A569" s="62" t="s">
        <v>331</v>
      </c>
      <c r="B569" s="65" t="s">
        <v>1050</v>
      </c>
      <c r="C569" t="s">
        <v>789</v>
      </c>
    </row>
    <row r="570" spans="1:3" ht="14.25" customHeight="1">
      <c r="A570" s="62" t="s">
        <v>796</v>
      </c>
      <c r="B570" s="65" t="s">
        <v>529</v>
      </c>
      <c r="C570" t="s">
        <v>789</v>
      </c>
    </row>
    <row r="571" spans="1:2" ht="14.25" customHeight="1">
      <c r="A571" s="62"/>
      <c r="B571" s="129" t="s">
        <v>1221</v>
      </c>
    </row>
    <row r="572" spans="1:3" ht="14.25" customHeight="1">
      <c r="A572" t="s">
        <v>1114</v>
      </c>
      <c r="B572" s="25" t="s">
        <v>766</v>
      </c>
      <c r="C572" t="s">
        <v>183</v>
      </c>
    </row>
    <row r="573" spans="1:3" ht="14.25" customHeight="1">
      <c r="A573" t="s">
        <v>664</v>
      </c>
      <c r="B573" s="25" t="s">
        <v>766</v>
      </c>
      <c r="C573" t="s">
        <v>183</v>
      </c>
    </row>
    <row r="574" spans="1:3" ht="14.25" customHeight="1">
      <c r="A574" s="32" t="s">
        <v>1734</v>
      </c>
      <c r="B574" s="33" t="s">
        <v>1412</v>
      </c>
      <c r="C574" t="s">
        <v>183</v>
      </c>
    </row>
    <row r="575" spans="1:3" ht="14.25" customHeight="1">
      <c r="A575" s="32" t="s">
        <v>1227</v>
      </c>
      <c r="B575" s="33" t="s">
        <v>1199</v>
      </c>
      <c r="C575" t="s">
        <v>183</v>
      </c>
    </row>
    <row r="576" spans="1:3" ht="14.25" customHeight="1">
      <c r="A576" t="s">
        <v>128</v>
      </c>
      <c r="B576" s="25" t="s">
        <v>100</v>
      </c>
      <c r="C576" t="s">
        <v>183</v>
      </c>
    </row>
    <row r="577" spans="1:3" ht="14.25" customHeight="1">
      <c r="A577" s="266" t="s">
        <v>835</v>
      </c>
      <c r="B577" s="267" t="s">
        <v>1681</v>
      </c>
      <c r="C577" s="266" t="s">
        <v>183</v>
      </c>
    </row>
    <row r="578" ht="14.25" customHeight="1">
      <c r="B578" s="285" t="s">
        <v>41</v>
      </c>
    </row>
    <row r="579" spans="1:3" ht="14.25" customHeight="1">
      <c r="A579" s="164" t="s">
        <v>516</v>
      </c>
      <c r="B579" s="165" t="s">
        <v>1036</v>
      </c>
      <c r="C579" s="164" t="s">
        <v>789</v>
      </c>
    </row>
    <row r="580" spans="1:3" ht="14.25" customHeight="1">
      <c r="A580" s="164" t="s">
        <v>1385</v>
      </c>
      <c r="B580" s="165" t="s">
        <v>264</v>
      </c>
      <c r="C580" s="164" t="s">
        <v>789</v>
      </c>
    </row>
    <row r="581" spans="1:3" ht="14.25" customHeight="1">
      <c r="A581" s="164" t="s">
        <v>539</v>
      </c>
      <c r="B581" s="165" t="s">
        <v>36</v>
      </c>
      <c r="C581" s="164" t="s">
        <v>789</v>
      </c>
    </row>
    <row r="582" spans="1:3" ht="14.25" customHeight="1">
      <c r="A582" s="164" t="s">
        <v>729</v>
      </c>
      <c r="B582" s="165" t="s">
        <v>1060</v>
      </c>
      <c r="C582" s="164" t="s">
        <v>789</v>
      </c>
    </row>
    <row r="583" spans="1:3" ht="14.25" customHeight="1">
      <c r="A583" s="164"/>
      <c r="B583" s="165" t="s">
        <v>924</v>
      </c>
      <c r="C583" s="164" t="s">
        <v>789</v>
      </c>
    </row>
    <row r="584" spans="1:3" ht="14.25" customHeight="1">
      <c r="A584" s="164"/>
      <c r="B584" s="165" t="s">
        <v>1159</v>
      </c>
      <c r="C584" s="164" t="s">
        <v>789</v>
      </c>
    </row>
    <row r="585" spans="1:3" ht="14.25" customHeight="1">
      <c r="A585" s="164" t="s">
        <v>127</v>
      </c>
      <c r="B585" s="165" t="s">
        <v>935</v>
      </c>
      <c r="C585" s="164" t="s">
        <v>789</v>
      </c>
    </row>
    <row r="586" spans="1:3" ht="14.25" customHeight="1">
      <c r="A586" s="164" t="s">
        <v>758</v>
      </c>
      <c r="B586" s="165" t="s">
        <v>454</v>
      </c>
      <c r="C586" s="164" t="s">
        <v>789</v>
      </c>
    </row>
    <row r="587" spans="1:3" ht="25.5">
      <c r="A587" s="164"/>
      <c r="B587" s="165" t="s">
        <v>757</v>
      </c>
      <c r="C587" s="164" t="s">
        <v>789</v>
      </c>
    </row>
    <row r="588" spans="1:3" ht="14.25" customHeight="1">
      <c r="A588" s="164" t="s">
        <v>794</v>
      </c>
      <c r="B588" s="165" t="s">
        <v>637</v>
      </c>
      <c r="C588" s="164" t="s">
        <v>789</v>
      </c>
    </row>
    <row r="589" spans="1:3" ht="14.25" customHeight="1">
      <c r="A589" s="164" t="s">
        <v>1117</v>
      </c>
      <c r="B589" s="165" t="s">
        <v>1730</v>
      </c>
      <c r="C589" s="164" t="s">
        <v>789</v>
      </c>
    </row>
    <row r="590" spans="1:3" ht="14.25" customHeight="1">
      <c r="A590" s="164" t="s">
        <v>1290</v>
      </c>
      <c r="B590" s="165" t="s">
        <v>852</v>
      </c>
      <c r="C590" s="164" t="s">
        <v>789</v>
      </c>
    </row>
    <row r="591" spans="1:3" ht="14.25" customHeight="1">
      <c r="A591" s="164"/>
      <c r="B591" s="165" t="s">
        <v>1097</v>
      </c>
      <c r="C591" s="164" t="s">
        <v>789</v>
      </c>
    </row>
    <row r="592" spans="1:3" ht="14.25" customHeight="1">
      <c r="A592" s="164" t="s">
        <v>432</v>
      </c>
      <c r="B592" s="165" t="s">
        <v>631</v>
      </c>
      <c r="C592" s="164" t="s">
        <v>789</v>
      </c>
    </row>
    <row r="593" spans="1:3" ht="14.25" customHeight="1">
      <c r="A593" s="164" t="s">
        <v>1604</v>
      </c>
      <c r="B593" s="165" t="s">
        <v>488</v>
      </c>
      <c r="C593" s="164" t="s">
        <v>789</v>
      </c>
    </row>
    <row r="594" spans="1:3" ht="14.25" customHeight="1">
      <c r="A594" s="164" t="s">
        <v>845</v>
      </c>
      <c r="B594" s="165" t="s">
        <v>182</v>
      </c>
      <c r="C594" s="164" t="s">
        <v>789</v>
      </c>
    </row>
    <row r="595" spans="1:3" ht="12.75">
      <c r="A595" s="164" t="s">
        <v>1729</v>
      </c>
      <c r="B595" s="165" t="s">
        <v>492</v>
      </c>
      <c r="C595" s="164" t="s">
        <v>789</v>
      </c>
    </row>
    <row r="596" spans="1:3" ht="12.75">
      <c r="A596" s="164" t="s">
        <v>872</v>
      </c>
      <c r="B596" s="165" t="s">
        <v>660</v>
      </c>
      <c r="C596" s="164" t="s">
        <v>789</v>
      </c>
    </row>
    <row r="597" spans="1:3" ht="12.75">
      <c r="A597" s="164" t="s">
        <v>1477</v>
      </c>
      <c r="B597" s="165" t="s">
        <v>1609</v>
      </c>
      <c r="C597" s="164" t="s">
        <v>789</v>
      </c>
    </row>
    <row r="598" ht="14.25" customHeight="1">
      <c r="B598" s="129" t="s">
        <v>27</v>
      </c>
    </row>
    <row r="599" spans="1:3" ht="14.25" customHeight="1">
      <c r="A599" s="62" t="s">
        <v>699</v>
      </c>
      <c r="B599" s="128" t="s">
        <v>203</v>
      </c>
      <c r="C599" t="s">
        <v>1509</v>
      </c>
    </row>
    <row r="600" spans="1:3" ht="14.25" customHeight="1">
      <c r="A600" s="62" t="s">
        <v>1581</v>
      </c>
      <c r="B600" s="128" t="s">
        <v>1636</v>
      </c>
      <c r="C600" t="s">
        <v>1509</v>
      </c>
    </row>
    <row r="601" spans="1:3" ht="14.25" customHeight="1">
      <c r="A601" s="62" t="s">
        <v>1140</v>
      </c>
      <c r="B601" s="128" t="s">
        <v>484</v>
      </c>
      <c r="C601" t="s">
        <v>1509</v>
      </c>
    </row>
    <row r="602" spans="1:3" ht="14.25" customHeight="1">
      <c r="A602" s="62" t="s">
        <v>1030</v>
      </c>
      <c r="B602" s="128" t="s">
        <v>864</v>
      </c>
      <c r="C602" t="s">
        <v>1509</v>
      </c>
    </row>
    <row r="603" spans="1:3" ht="14.25" customHeight="1">
      <c r="A603" s="62" t="s">
        <v>567</v>
      </c>
      <c r="B603" s="128" t="s">
        <v>1322</v>
      </c>
      <c r="C603" t="s">
        <v>1509</v>
      </c>
    </row>
    <row r="604" spans="1:3" ht="14.25" customHeight="1">
      <c r="A604" s="62" t="s">
        <v>844</v>
      </c>
      <c r="B604" s="128" t="s">
        <v>146</v>
      </c>
      <c r="C604" t="s">
        <v>1509</v>
      </c>
    </row>
    <row r="605" spans="1:3" ht="14.25" customHeight="1">
      <c r="A605" s="62" t="s">
        <v>576</v>
      </c>
      <c r="B605" s="128" t="s">
        <v>483</v>
      </c>
      <c r="C605" t="s">
        <v>1509</v>
      </c>
    </row>
    <row r="606" spans="1:3" ht="14.25" customHeight="1">
      <c r="A606" s="62" t="s">
        <v>1049</v>
      </c>
      <c r="B606" s="128" t="s">
        <v>863</v>
      </c>
      <c r="C606" t="s">
        <v>1509</v>
      </c>
    </row>
    <row r="607" spans="1:3" ht="14.25" customHeight="1">
      <c r="A607" t="s">
        <v>1084</v>
      </c>
      <c r="B607" s="128" t="s">
        <v>1070</v>
      </c>
      <c r="C607" t="s">
        <v>1509</v>
      </c>
    </row>
    <row r="608" spans="1:3" ht="14.25" customHeight="1">
      <c r="A608" t="s">
        <v>377</v>
      </c>
      <c r="B608" s="25" t="s">
        <v>396</v>
      </c>
      <c r="C608" t="s">
        <v>1509</v>
      </c>
    </row>
    <row r="609" spans="1:3" ht="14.25" customHeight="1">
      <c r="A609" s="62" t="s">
        <v>1673</v>
      </c>
      <c r="B609" s="128" t="s">
        <v>203</v>
      </c>
      <c r="C609" t="s">
        <v>1509</v>
      </c>
    </row>
    <row r="610" ht="14.25" customHeight="1">
      <c r="B610" s="129" t="s">
        <v>430</v>
      </c>
    </row>
    <row r="611" spans="1:3" ht="14.25" customHeight="1">
      <c r="A611" s="62" t="s">
        <v>575</v>
      </c>
      <c r="B611" s="128" t="s">
        <v>203</v>
      </c>
      <c r="C611" t="s">
        <v>1566</v>
      </c>
    </row>
    <row r="612" spans="1:3" ht="14.25" customHeight="1">
      <c r="A612" s="62" t="s">
        <v>1528</v>
      </c>
      <c r="B612" s="128" t="s">
        <v>1636</v>
      </c>
      <c r="C612" t="s">
        <v>1566</v>
      </c>
    </row>
    <row r="613" spans="1:3" ht="14.25" customHeight="1">
      <c r="A613" s="62" t="s">
        <v>973</v>
      </c>
      <c r="B613" s="128" t="s">
        <v>484</v>
      </c>
      <c r="C613" t="s">
        <v>1566</v>
      </c>
    </row>
    <row r="614" spans="1:3" ht="14.25" customHeight="1">
      <c r="A614" s="62" t="s">
        <v>1083</v>
      </c>
      <c r="B614" s="128" t="s">
        <v>864</v>
      </c>
      <c r="C614" t="s">
        <v>1566</v>
      </c>
    </row>
    <row r="615" spans="1:3" ht="14.25" customHeight="1">
      <c r="A615" s="62" t="s">
        <v>688</v>
      </c>
      <c r="B615" s="128" t="s">
        <v>1322</v>
      </c>
      <c r="C615" t="s">
        <v>1566</v>
      </c>
    </row>
    <row r="616" spans="1:3" ht="14.25" customHeight="1">
      <c r="A616" s="62" t="s">
        <v>1237</v>
      </c>
      <c r="B616" s="128" t="s">
        <v>146</v>
      </c>
      <c r="C616" t="s">
        <v>1566</v>
      </c>
    </row>
    <row r="617" spans="1:3" ht="14.25" customHeight="1">
      <c r="A617" s="62" t="s">
        <v>698</v>
      </c>
      <c r="B617" s="128" t="s">
        <v>483</v>
      </c>
      <c r="C617" t="s">
        <v>1566</v>
      </c>
    </row>
    <row r="618" spans="1:3" ht="14.25" customHeight="1">
      <c r="A618" s="62" t="s">
        <v>1108</v>
      </c>
      <c r="B618" s="128" t="s">
        <v>863</v>
      </c>
      <c r="C618" t="s">
        <v>1566</v>
      </c>
    </row>
    <row r="619" spans="1:3" ht="14.25" customHeight="1">
      <c r="A619" t="s">
        <v>1029</v>
      </c>
      <c r="B619" s="128" t="s">
        <v>1070</v>
      </c>
      <c r="C619" t="s">
        <v>1566</v>
      </c>
    </row>
    <row r="620" spans="1:3" ht="14.25" customHeight="1">
      <c r="A620" t="s">
        <v>72</v>
      </c>
      <c r="B620" s="25" t="s">
        <v>396</v>
      </c>
      <c r="C620" t="s">
        <v>1566</v>
      </c>
    </row>
    <row r="621" spans="1:3" ht="14.25" customHeight="1">
      <c r="A621" s="62" t="s">
        <v>1373</v>
      </c>
      <c r="B621" s="128" t="s">
        <v>203</v>
      </c>
      <c r="C621" t="s">
        <v>1566</v>
      </c>
    </row>
    <row r="622" spans="1:3" ht="14.25" customHeight="1">
      <c r="A622" s="295" t="s">
        <v>608</v>
      </c>
      <c r="B622" s="295" t="s">
        <v>957</v>
      </c>
      <c r="C622" s="295" t="s">
        <v>789</v>
      </c>
    </row>
    <row r="623" spans="1:3" ht="14.25" customHeight="1">
      <c r="A623" s="286"/>
      <c r="B623" s="287" t="s">
        <v>963</v>
      </c>
      <c r="C623" s="286" t="s">
        <v>183</v>
      </c>
    </row>
    <row r="624" spans="1:3" ht="14.25" customHeight="1">
      <c r="A624" s="264"/>
      <c r="B624" s="268" t="s">
        <v>597</v>
      </c>
      <c r="C624" s="264" t="s">
        <v>183</v>
      </c>
    </row>
    <row r="625" spans="2:3" ht="14.25" customHeight="1">
      <c r="B625" s="65" t="s">
        <v>682</v>
      </c>
      <c r="C625" s="62" t="s">
        <v>183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48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2.375" style="0" customWidth="1"/>
    <col min="2" max="2" width="19.75390625" style="0" customWidth="1"/>
    <col min="3" max="3" width="47.75390625" style="0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272" t="s">
        <v>1188</v>
      </c>
      <c r="C1" s="272" t="s">
        <v>34</v>
      </c>
    </row>
    <row r="2" spans="1:10" ht="12.75">
      <c r="A2" s="62"/>
      <c r="B2" s="62"/>
      <c r="C2" s="62"/>
      <c r="D2" s="62"/>
      <c r="E2" s="62"/>
      <c r="F2" s="62"/>
      <c r="G2" s="280" t="s">
        <v>1565</v>
      </c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280" t="s">
        <v>1337</v>
      </c>
      <c r="H3" s="62"/>
      <c r="I3" s="62"/>
      <c r="J3" s="62"/>
    </row>
    <row r="4" spans="1:10" ht="18.75">
      <c r="A4" s="272" t="s">
        <v>862</v>
      </c>
      <c r="B4" s="273" t="s">
        <v>1220</v>
      </c>
      <c r="D4" s="274" t="s">
        <v>843</v>
      </c>
      <c r="J4" s="272" t="s">
        <v>1508</v>
      </c>
    </row>
    <row r="5" spans="1:10" ht="12.75">
      <c r="A5" t="s">
        <v>566</v>
      </c>
      <c r="B5" t="s">
        <v>188</v>
      </c>
      <c r="C5" s="279" t="s">
        <v>1597</v>
      </c>
      <c r="D5" s="275" t="s">
        <v>843</v>
      </c>
      <c r="J5" t="s">
        <v>691</v>
      </c>
    </row>
    <row r="6" spans="1:10" ht="12.75">
      <c r="A6" t="s">
        <v>566</v>
      </c>
      <c r="B6" t="s">
        <v>1384</v>
      </c>
      <c r="C6" s="279" t="s">
        <v>33</v>
      </c>
      <c r="D6" s="275" t="s">
        <v>843</v>
      </c>
      <c r="J6" t="s">
        <v>196</v>
      </c>
    </row>
    <row r="7" spans="1:10" ht="12.75">
      <c r="A7" t="s">
        <v>566</v>
      </c>
      <c r="B7" t="s">
        <v>538</v>
      </c>
      <c r="C7" s="279" t="s">
        <v>78</v>
      </c>
      <c r="D7" s="275" t="s">
        <v>843</v>
      </c>
      <c r="J7" t="s">
        <v>1451</v>
      </c>
    </row>
    <row r="8" spans="1:10" ht="18">
      <c r="A8" s="272" t="s">
        <v>66</v>
      </c>
      <c r="B8" s="276" t="s">
        <v>709</v>
      </c>
      <c r="D8" s="274" t="s">
        <v>843</v>
      </c>
      <c r="J8" s="272" t="s">
        <v>628</v>
      </c>
    </row>
    <row r="9" spans="1:10" ht="12.75">
      <c r="A9" t="s">
        <v>566</v>
      </c>
      <c r="B9" t="s">
        <v>1378</v>
      </c>
      <c r="C9" s="279" t="s">
        <v>1743</v>
      </c>
      <c r="D9" s="275" t="s">
        <v>843</v>
      </c>
      <c r="J9" t="s">
        <v>624</v>
      </c>
    </row>
    <row r="10" spans="1:10" ht="12.75">
      <c r="A10" t="s">
        <v>566</v>
      </c>
      <c r="B10" t="s">
        <v>1177</v>
      </c>
      <c r="C10" s="279" t="s">
        <v>1635</v>
      </c>
      <c r="D10" s="275" t="s">
        <v>843</v>
      </c>
      <c r="J10" t="s">
        <v>1090</v>
      </c>
    </row>
    <row r="11" spans="1:10" ht="12.75">
      <c r="A11" t="s">
        <v>566</v>
      </c>
      <c r="B11" t="s">
        <v>435</v>
      </c>
      <c r="C11" s="279" t="s">
        <v>1664</v>
      </c>
      <c r="D11" s="275" t="s">
        <v>843</v>
      </c>
      <c r="J11" t="s">
        <v>1563</v>
      </c>
    </row>
    <row r="12" spans="1:10" ht="12.75">
      <c r="A12" t="s">
        <v>566</v>
      </c>
      <c r="B12" t="s">
        <v>728</v>
      </c>
      <c r="C12" s="279" t="s">
        <v>749</v>
      </c>
      <c r="D12" s="275" t="s">
        <v>843</v>
      </c>
      <c r="J12" t="s">
        <v>636</v>
      </c>
    </row>
    <row r="13" spans="1:10" ht="12.75">
      <c r="A13" t="s">
        <v>566</v>
      </c>
      <c r="B13" t="s">
        <v>1321</v>
      </c>
      <c r="C13" s="279">
        <v>0</v>
      </c>
      <c r="D13" s="275" t="s">
        <v>843</v>
      </c>
      <c r="J13" t="s">
        <v>1504</v>
      </c>
    </row>
    <row r="14" spans="1:10" ht="16.5">
      <c r="A14" s="272" t="s">
        <v>66</v>
      </c>
      <c r="B14" s="277" t="s">
        <v>1497</v>
      </c>
      <c r="D14" s="274" t="s">
        <v>843</v>
      </c>
      <c r="J14" s="272" t="s">
        <v>32</v>
      </c>
    </row>
    <row r="15" spans="1:10" ht="12.75">
      <c r="A15" t="s">
        <v>566</v>
      </c>
      <c r="B15" t="s">
        <v>553</v>
      </c>
      <c r="C15" s="62">
        <f>IF(ОКВЕД_="","",ОКВЕД_)</f>
      </c>
      <c r="J15" s="62" t="s">
        <v>1234</v>
      </c>
    </row>
    <row r="16" spans="1:10" ht="12.75">
      <c r="A16" t="s">
        <v>566</v>
      </c>
      <c r="B16" t="s">
        <v>137</v>
      </c>
      <c r="C16" s="62" t="str">
        <f>IF(ОКПО_="","",ОКПО_)</f>
        <v>25785841</v>
      </c>
      <c r="J16" t="s">
        <v>526</v>
      </c>
    </row>
    <row r="17" spans="1:10" ht="12.75">
      <c r="A17" t="s">
        <v>566</v>
      </c>
      <c r="B17" t="s">
        <v>1301</v>
      </c>
      <c r="C17" s="62" t="str">
        <f>IF(ОКАТО_="","",ОКАТО_)</f>
        <v>66603101</v>
      </c>
      <c r="J17" t="s">
        <v>1396</v>
      </c>
    </row>
    <row r="18" spans="1:10" ht="12.75">
      <c r="A18" t="s">
        <v>566</v>
      </c>
      <c r="B18" t="s">
        <v>370</v>
      </c>
      <c r="C18" s="62">
        <f>IF(ОКПО2="","",ОКПО2)</f>
      </c>
      <c r="J18" t="s">
        <v>153</v>
      </c>
    </row>
    <row r="19" spans="1:10" ht="12.75">
      <c r="A19" t="s">
        <v>566</v>
      </c>
      <c r="B19" t="s">
        <v>842</v>
      </c>
      <c r="C19" s="62">
        <f>IF(ГлаваБК_="","",ГлаваБК_)</f>
      </c>
      <c r="J19" t="s">
        <v>1167</v>
      </c>
    </row>
    <row r="20" spans="1:10" ht="15">
      <c r="A20" s="272" t="s">
        <v>66</v>
      </c>
      <c r="B20" s="278" t="s">
        <v>795</v>
      </c>
      <c r="D20" s="274" t="s">
        <v>843</v>
      </c>
      <c r="J20" s="272" t="s">
        <v>718</v>
      </c>
    </row>
    <row r="21" spans="1:10" ht="12.75">
      <c r="A21" t="s">
        <v>566</v>
      </c>
      <c r="B21" t="s">
        <v>482</v>
      </c>
      <c r="C21" s="62" t="str">
        <f>IF(ОРГАНИЗАЦИЯ_="","",ОРГАНИЗАЦИЯ_)</f>
        <v>МБОУ "Средняя школа №2" города Велижа</v>
      </c>
      <c r="D21" s="275" t="s">
        <v>843</v>
      </c>
      <c r="J21" t="s">
        <v>1663</v>
      </c>
    </row>
    <row r="22" spans="1:10" ht="12.75">
      <c r="A22" t="s">
        <v>566</v>
      </c>
      <c r="B22" t="s">
        <v>1603</v>
      </c>
      <c r="C22" s="62" t="str">
        <f>IF(ИНН_="","",ИНН_)</f>
        <v>6701004149</v>
      </c>
      <c r="D22" s="275" t="s">
        <v>843</v>
      </c>
      <c r="J22" t="s">
        <v>879</v>
      </c>
    </row>
    <row r="23" spans="1:10" ht="12.75">
      <c r="A23" t="s">
        <v>566</v>
      </c>
      <c r="B23" t="s">
        <v>300</v>
      </c>
      <c r="C23" s="279" t="s">
        <v>1416</v>
      </c>
      <c r="D23" s="275" t="s">
        <v>843</v>
      </c>
      <c r="J23" t="s">
        <v>508</v>
      </c>
    </row>
    <row r="24" spans="1:10" ht="12.75">
      <c r="A24" t="s">
        <v>566</v>
      </c>
      <c r="B24" t="s">
        <v>671</v>
      </c>
      <c r="C24" s="62">
        <f>IF(Учредитель="","",Учредитель)</f>
      </c>
      <c r="J24" t="s">
        <v>29</v>
      </c>
    </row>
    <row r="25" spans="1:10" ht="12.75">
      <c r="A25" t="s">
        <v>566</v>
      </c>
      <c r="B25" t="s">
        <v>172</v>
      </c>
      <c r="C25" s="62">
        <f>C24</f>
      </c>
      <c r="J25" t="s">
        <v>152</v>
      </c>
    </row>
    <row r="26" ht="12.75">
      <c r="A26" t="s">
        <v>761</v>
      </c>
    </row>
    <row r="27" ht="12.75">
      <c r="A27" t="s">
        <v>761</v>
      </c>
    </row>
    <row r="28" spans="1:10" ht="16.5">
      <c r="A28" s="272" t="s">
        <v>66</v>
      </c>
      <c r="B28" s="277" t="s">
        <v>1289</v>
      </c>
      <c r="D28" s="274" t="s">
        <v>843</v>
      </c>
      <c r="J28" s="272" t="s">
        <v>617</v>
      </c>
    </row>
    <row r="29" spans="1:10" ht="12.75">
      <c r="A29" t="s">
        <v>566</v>
      </c>
      <c r="B29" t="s">
        <v>202</v>
      </c>
      <c r="C29" s="279" t="s">
        <v>1300</v>
      </c>
      <c r="D29" s="275" t="s">
        <v>843</v>
      </c>
      <c r="J29" t="s">
        <v>1543</v>
      </c>
    </row>
    <row r="30" spans="1:10" ht="12.75">
      <c r="A30" t="s">
        <v>566</v>
      </c>
      <c r="B30" t="s">
        <v>917</v>
      </c>
      <c r="C30" s="279"/>
      <c r="D30" s="275"/>
      <c r="J30" t="s">
        <v>1672</v>
      </c>
    </row>
    <row r="31" spans="1:10" ht="12.75">
      <c r="A31" t="s">
        <v>566</v>
      </c>
      <c r="B31" t="s">
        <v>574</v>
      </c>
      <c r="C31" s="279"/>
      <c r="D31" s="275"/>
      <c r="J31" t="s">
        <v>574</v>
      </c>
    </row>
    <row r="32" spans="1:10" ht="15">
      <c r="A32" s="272" t="s">
        <v>66</v>
      </c>
      <c r="B32" s="278" t="s">
        <v>744</v>
      </c>
      <c r="D32" s="274" t="s">
        <v>843</v>
      </c>
      <c r="J32" s="272" t="s">
        <v>487</v>
      </c>
    </row>
    <row r="33" spans="1:10" ht="12.75">
      <c r="A33" t="s">
        <v>566</v>
      </c>
      <c r="B33" t="s">
        <v>1096</v>
      </c>
      <c r="C33" s="279" t="s">
        <v>1596</v>
      </c>
      <c r="D33" s="275" t="s">
        <v>843</v>
      </c>
      <c r="J33" t="s">
        <v>1096</v>
      </c>
    </row>
    <row r="34" spans="1:10" ht="12.75">
      <c r="A34" t="s">
        <v>566</v>
      </c>
      <c r="B34" t="s">
        <v>1082</v>
      </c>
      <c r="C34" s="279" t="s">
        <v>552</v>
      </c>
      <c r="D34" s="275" t="s">
        <v>843</v>
      </c>
      <c r="J34" t="s">
        <v>1082</v>
      </c>
    </row>
    <row r="35" spans="1:10" ht="12.75">
      <c r="A35" t="s">
        <v>566</v>
      </c>
      <c r="B35" t="s">
        <v>1745</v>
      </c>
      <c r="C35" s="279" t="s">
        <v>717</v>
      </c>
      <c r="J35" t="s">
        <v>1745</v>
      </c>
    </row>
    <row r="36" spans="1:3" ht="12.75">
      <c r="A36" t="s">
        <v>761</v>
      </c>
      <c r="C36" s="279"/>
    </row>
    <row r="37" spans="1:10" ht="15">
      <c r="A37" s="272" t="s">
        <v>66</v>
      </c>
      <c r="B37" s="278" t="s">
        <v>537</v>
      </c>
      <c r="D37" s="274"/>
      <c r="J37" s="272" t="s">
        <v>1197</v>
      </c>
    </row>
    <row r="38" spans="1:10" ht="12.75">
      <c r="A38" t="s">
        <v>566</v>
      </c>
      <c r="B38" t="s">
        <v>1096</v>
      </c>
      <c r="C38" s="279" t="s">
        <v>1276</v>
      </c>
      <c r="D38" s="275" t="s">
        <v>843</v>
      </c>
      <c r="J38" t="s">
        <v>1096</v>
      </c>
    </row>
    <row r="39" spans="1:10" ht="12.75">
      <c r="A39" t="s">
        <v>566</v>
      </c>
      <c r="B39" t="s">
        <v>1082</v>
      </c>
      <c r="C39" s="279" t="s">
        <v>263</v>
      </c>
      <c r="D39" s="275" t="s">
        <v>843</v>
      </c>
      <c r="J39" t="s">
        <v>1082</v>
      </c>
    </row>
    <row r="40" spans="1:10" ht="12.75">
      <c r="A40" t="s">
        <v>566</v>
      </c>
      <c r="B40" t="s">
        <v>1745</v>
      </c>
      <c r="C40" s="279" t="s">
        <v>1035</v>
      </c>
      <c r="J40" t="s">
        <v>1745</v>
      </c>
    </row>
    <row r="41" ht="12.75">
      <c r="A41" t="s">
        <v>761</v>
      </c>
    </row>
    <row r="42" spans="1:10" ht="15">
      <c r="A42" s="272" t="s">
        <v>66</v>
      </c>
      <c r="B42" s="278" t="s">
        <v>1166</v>
      </c>
      <c r="C42" s="62"/>
      <c r="D42" s="274" t="s">
        <v>11</v>
      </c>
      <c r="E42" s="62"/>
      <c r="F42" s="62"/>
      <c r="G42" s="62"/>
      <c r="H42" s="62"/>
      <c r="I42" s="62"/>
      <c r="J42" s="272" t="s">
        <v>1203</v>
      </c>
    </row>
    <row r="43" spans="1:10" ht="12.75">
      <c r="A43" t="s">
        <v>566</v>
      </c>
      <c r="B43" t="s">
        <v>793</v>
      </c>
      <c r="C43" s="279" t="s">
        <v>11</v>
      </c>
      <c r="D43" s="275" t="s">
        <v>843</v>
      </c>
      <c r="E43" s="62"/>
      <c r="F43" s="62"/>
      <c r="G43" s="62"/>
      <c r="H43" s="62"/>
      <c r="I43" s="62"/>
      <c r="J43" t="s">
        <v>44</v>
      </c>
    </row>
    <row r="44" spans="1:10" ht="12.75">
      <c r="A44" t="s">
        <v>761</v>
      </c>
      <c r="B44" s="62"/>
      <c r="C44" s="62"/>
      <c r="D44" s="62"/>
      <c r="E44" s="62"/>
      <c r="F44" s="62"/>
      <c r="G44" s="62"/>
      <c r="H44" s="62"/>
      <c r="I44" s="62"/>
      <c r="J44" s="62"/>
    </row>
    <row r="45" ht="12.75">
      <c r="A45" t="s">
        <v>761</v>
      </c>
    </row>
    <row r="46" spans="1:10" ht="16.5">
      <c r="A46" s="272" t="s">
        <v>66</v>
      </c>
      <c r="B46" s="313" t="s">
        <v>311</v>
      </c>
      <c r="D46" s="274" t="s">
        <v>843</v>
      </c>
      <c r="J46" s="272" t="s">
        <v>1121</v>
      </c>
    </row>
    <row r="47" spans="1:10" ht="12.75">
      <c r="A47" t="s">
        <v>566</v>
      </c>
      <c r="B47" t="s">
        <v>285</v>
      </c>
      <c r="C47" s="279" t="s">
        <v>792</v>
      </c>
      <c r="D47" s="275" t="s">
        <v>843</v>
      </c>
      <c r="J47" t="s">
        <v>1131</v>
      </c>
    </row>
    <row r="48" spans="1:10" ht="12.75">
      <c r="A48" t="s">
        <v>566</v>
      </c>
      <c r="B48" t="s">
        <v>1215</v>
      </c>
      <c r="C48" s="279" t="s">
        <v>1332</v>
      </c>
      <c r="D48" s="275" t="s">
        <v>843</v>
      </c>
      <c r="J48" t="s">
        <v>596</v>
      </c>
    </row>
    <row r="49" spans="1:10" ht="15.75">
      <c r="A49" s="272" t="s">
        <v>66</v>
      </c>
      <c r="B49" s="312" t="s">
        <v>708</v>
      </c>
      <c r="D49" s="274" t="s">
        <v>843</v>
      </c>
      <c r="J49" s="272" t="s">
        <v>708</v>
      </c>
    </row>
    <row r="50" spans="1:10" ht="14.25">
      <c r="A50" s="272" t="s">
        <v>66</v>
      </c>
      <c r="B50" s="281" t="s">
        <v>159</v>
      </c>
      <c r="J50" s="272" t="s">
        <v>1107</v>
      </c>
    </row>
    <row r="51" spans="1:10" ht="12.75">
      <c r="A51" s="272" t="s">
        <v>66</v>
      </c>
      <c r="B51" s="282" t="s">
        <v>1496</v>
      </c>
      <c r="J51" s="272" t="s">
        <v>565</v>
      </c>
    </row>
    <row r="52" spans="1:10" ht="12.75">
      <c r="A52" s="272" t="s">
        <v>66</v>
      </c>
      <c r="B52" s="283" t="s">
        <v>604</v>
      </c>
      <c r="J52" s="272" t="s">
        <v>1733</v>
      </c>
    </row>
    <row r="53" spans="1:10" ht="12.75">
      <c r="A53" t="s">
        <v>566</v>
      </c>
      <c r="B53" t="s">
        <v>1007</v>
      </c>
      <c r="C53" s="294">
        <f>Баланс!C23</f>
        <v>0</v>
      </c>
      <c r="D53" s="275"/>
      <c r="J53" t="s">
        <v>834</v>
      </c>
    </row>
    <row r="54" spans="1:10" ht="12.75">
      <c r="A54" t="s">
        <v>566</v>
      </c>
      <c r="B54" t="s">
        <v>833</v>
      </c>
      <c r="C54" s="294">
        <f>Баланс!D23</f>
        <v>36753723.74</v>
      </c>
      <c r="J54" t="s">
        <v>405</v>
      </c>
    </row>
    <row r="55" spans="1:10" ht="12.75">
      <c r="A55" t="s">
        <v>566</v>
      </c>
      <c r="B55" t="s">
        <v>645</v>
      </c>
      <c r="C55" s="294">
        <f>Баланс!E23</f>
        <v>49110</v>
      </c>
      <c r="J55" t="s">
        <v>461</v>
      </c>
    </row>
    <row r="56" spans="1:10" ht="12.75">
      <c r="A56" t="s">
        <v>566</v>
      </c>
      <c r="B56" t="s">
        <v>1434</v>
      </c>
      <c r="C56" s="294">
        <f>Баланс!F23</f>
        <v>36802833.74</v>
      </c>
      <c r="D56" s="275" t="s">
        <v>843</v>
      </c>
      <c r="J56" t="s">
        <v>1434</v>
      </c>
    </row>
    <row r="57" ht="12.75">
      <c r="A57" t="s">
        <v>761</v>
      </c>
    </row>
    <row r="58" spans="1:10" ht="12.75">
      <c r="A58" s="272" t="s">
        <v>66</v>
      </c>
      <c r="B58" s="283" t="s">
        <v>1219</v>
      </c>
      <c r="D58" s="274" t="s">
        <v>843</v>
      </c>
      <c r="J58" s="272" t="s">
        <v>501</v>
      </c>
    </row>
    <row r="59" spans="1:10" ht="12.75">
      <c r="A59" t="s">
        <v>566</v>
      </c>
      <c r="B59" t="s">
        <v>1007</v>
      </c>
      <c r="C59" s="294">
        <f>Баланс!G23</f>
        <v>0</v>
      </c>
      <c r="D59" s="275"/>
      <c r="J59" t="s">
        <v>834</v>
      </c>
    </row>
    <row r="60" spans="1:10" ht="12.75">
      <c r="A60" t="s">
        <v>566</v>
      </c>
      <c r="B60" t="s">
        <v>833</v>
      </c>
      <c r="C60" s="294">
        <f>Баланс!H23</f>
        <v>38028638.63</v>
      </c>
      <c r="J60" t="s">
        <v>405</v>
      </c>
    </row>
    <row r="61" spans="1:10" ht="12.75">
      <c r="A61" t="s">
        <v>566</v>
      </c>
      <c r="B61" t="s">
        <v>645</v>
      </c>
      <c r="C61" s="294">
        <f>Баланс!I23</f>
        <v>49110</v>
      </c>
      <c r="J61" t="s">
        <v>461</v>
      </c>
    </row>
    <row r="62" spans="1:10" ht="12.75">
      <c r="A62" t="s">
        <v>566</v>
      </c>
      <c r="B62" t="s">
        <v>1434</v>
      </c>
      <c r="C62" s="294">
        <f>Баланс!J23</f>
        <v>38077748.63</v>
      </c>
      <c r="D62" s="275" t="s">
        <v>843</v>
      </c>
      <c r="J62" t="s">
        <v>1434</v>
      </c>
    </row>
    <row r="63" ht="12.75">
      <c r="A63" t="s">
        <v>761</v>
      </c>
    </row>
    <row r="64" ht="12.75">
      <c r="A64" t="s">
        <v>761</v>
      </c>
    </row>
    <row r="65" spans="1:10" ht="12.75">
      <c r="A65" s="272" t="s">
        <v>66</v>
      </c>
      <c r="B65" s="282" t="s">
        <v>1755</v>
      </c>
      <c r="J65" s="272" t="s">
        <v>1550</v>
      </c>
    </row>
    <row r="66" spans="1:10" ht="12.75">
      <c r="A66" s="272" t="s">
        <v>66</v>
      </c>
      <c r="B66" s="283" t="s">
        <v>428</v>
      </c>
      <c r="D66" s="274" t="s">
        <v>843</v>
      </c>
      <c r="J66" s="272" t="s">
        <v>428</v>
      </c>
    </row>
    <row r="67" spans="1:10" ht="12.75">
      <c r="A67" s="272" t="s">
        <v>66</v>
      </c>
      <c r="B67" s="284" t="s">
        <v>604</v>
      </c>
      <c r="J67" s="272" t="s">
        <v>1733</v>
      </c>
    </row>
    <row r="68" spans="1:10" ht="12.75">
      <c r="A68" t="s">
        <v>566</v>
      </c>
      <c r="B68" t="s">
        <v>1007</v>
      </c>
      <c r="C68" s="294">
        <f>Баланс!C24</f>
        <v>0</v>
      </c>
      <c r="D68" s="275"/>
      <c r="J68" t="s">
        <v>834</v>
      </c>
    </row>
    <row r="69" spans="1:10" ht="12.75">
      <c r="A69" t="s">
        <v>566</v>
      </c>
      <c r="B69" t="s">
        <v>833</v>
      </c>
      <c r="C69" s="294">
        <f>Баланс!D24</f>
        <v>36106555.39</v>
      </c>
      <c r="J69" t="s">
        <v>405</v>
      </c>
    </row>
    <row r="70" spans="1:10" ht="12.75">
      <c r="A70" t="s">
        <v>566</v>
      </c>
      <c r="B70" t="s">
        <v>645</v>
      </c>
      <c r="C70" s="294">
        <f>Баланс!E24</f>
        <v>49110</v>
      </c>
      <c r="J70" t="s">
        <v>461</v>
      </c>
    </row>
    <row r="71" spans="1:10" ht="12.75">
      <c r="A71" t="s">
        <v>566</v>
      </c>
      <c r="B71" t="s">
        <v>1434</v>
      </c>
      <c r="C71" s="294">
        <f>Баланс!F24</f>
        <v>36155665.39</v>
      </c>
      <c r="D71" s="275" t="s">
        <v>843</v>
      </c>
      <c r="J71" t="s">
        <v>1434</v>
      </c>
    </row>
    <row r="72" ht="12.75">
      <c r="A72" t="s">
        <v>761</v>
      </c>
    </row>
    <row r="73" spans="1:10" ht="12.75">
      <c r="A73" s="272" t="s">
        <v>66</v>
      </c>
      <c r="B73" s="284" t="s">
        <v>1219</v>
      </c>
      <c r="D73" s="274" t="s">
        <v>843</v>
      </c>
      <c r="J73" s="272" t="s">
        <v>501</v>
      </c>
    </row>
    <row r="74" spans="1:10" ht="12.75">
      <c r="A74" t="s">
        <v>566</v>
      </c>
      <c r="B74" t="s">
        <v>1007</v>
      </c>
      <c r="C74" s="294">
        <f>Баланс!G24</f>
        <v>0</v>
      </c>
      <c r="D74" s="275"/>
      <c r="J74" t="s">
        <v>834</v>
      </c>
    </row>
    <row r="75" spans="1:10" ht="12.75">
      <c r="A75" t="s">
        <v>566</v>
      </c>
      <c r="B75" t="s">
        <v>833</v>
      </c>
      <c r="C75" s="294">
        <f>Баланс!H24</f>
        <v>7641817.82</v>
      </c>
      <c r="J75" t="s">
        <v>405</v>
      </c>
    </row>
    <row r="76" spans="1:10" ht="12.75">
      <c r="A76" t="s">
        <v>566</v>
      </c>
      <c r="B76" t="s">
        <v>645</v>
      </c>
      <c r="C76" s="294">
        <f>Баланс!I24</f>
        <v>0</v>
      </c>
      <c r="J76" t="s">
        <v>461</v>
      </c>
    </row>
    <row r="77" spans="1:10" ht="12.75">
      <c r="A77" t="s">
        <v>566</v>
      </c>
      <c r="B77" t="s">
        <v>1434</v>
      </c>
      <c r="C77" s="294">
        <f>Баланс!J24</f>
        <v>7641817.82</v>
      </c>
      <c r="D77" s="275" t="s">
        <v>843</v>
      </c>
      <c r="J77" t="s">
        <v>1434</v>
      </c>
    </row>
    <row r="78" ht="12.75">
      <c r="A78" t="s">
        <v>761</v>
      </c>
    </row>
    <row r="79" ht="12.75">
      <c r="A79" t="s">
        <v>761</v>
      </c>
    </row>
    <row r="80" spans="1:10" ht="12.75">
      <c r="A80" s="272" t="s">
        <v>66</v>
      </c>
      <c r="B80" s="283" t="s">
        <v>1362</v>
      </c>
      <c r="D80" s="274"/>
      <c r="J80" s="272" t="s">
        <v>536</v>
      </c>
    </row>
    <row r="81" spans="1:10" ht="12.75">
      <c r="A81" s="272" t="s">
        <v>66</v>
      </c>
      <c r="B81" s="284" t="s">
        <v>604</v>
      </c>
      <c r="J81" s="272" t="s">
        <v>1733</v>
      </c>
    </row>
    <row r="82" spans="1:10" ht="12.75">
      <c r="A82" t="s">
        <v>566</v>
      </c>
      <c r="B82" t="s">
        <v>1007</v>
      </c>
      <c r="C82" s="294">
        <f>Баланс!C26</f>
        <v>0</v>
      </c>
      <c r="D82" s="275"/>
      <c r="J82" t="s">
        <v>834</v>
      </c>
    </row>
    <row r="83" spans="1:10" ht="12.75">
      <c r="A83" t="s">
        <v>566</v>
      </c>
      <c r="B83" t="s">
        <v>833</v>
      </c>
      <c r="C83" s="294">
        <f>Баланс!D26</f>
        <v>36106555.39</v>
      </c>
      <c r="J83" t="s">
        <v>405</v>
      </c>
    </row>
    <row r="84" spans="1:10" ht="12.75">
      <c r="A84" t="s">
        <v>566</v>
      </c>
      <c r="B84" t="s">
        <v>645</v>
      </c>
      <c r="C84" s="294">
        <f>Баланс!E26</f>
        <v>49110</v>
      </c>
      <c r="J84" t="s">
        <v>461</v>
      </c>
    </row>
    <row r="85" spans="1:10" ht="12.75">
      <c r="A85" t="s">
        <v>566</v>
      </c>
      <c r="B85" t="s">
        <v>1434</v>
      </c>
      <c r="C85" s="294">
        <f>Баланс!F26</f>
        <v>36155665.39</v>
      </c>
      <c r="D85" s="275" t="s">
        <v>843</v>
      </c>
      <c r="J85" t="s">
        <v>1434</v>
      </c>
    </row>
    <row r="86" ht="12.75">
      <c r="A86" t="s">
        <v>761</v>
      </c>
    </row>
    <row r="87" spans="1:10" ht="12.75">
      <c r="A87" s="272" t="s">
        <v>66</v>
      </c>
      <c r="B87" s="284" t="s">
        <v>1219</v>
      </c>
      <c r="D87" s="274" t="s">
        <v>843</v>
      </c>
      <c r="J87" s="272" t="s">
        <v>501</v>
      </c>
    </row>
    <row r="88" spans="1:10" ht="12.75">
      <c r="A88" t="s">
        <v>566</v>
      </c>
      <c r="B88" t="s">
        <v>1007</v>
      </c>
      <c r="C88" s="294">
        <f>Баланс!G26</f>
        <v>0</v>
      </c>
      <c r="D88" s="275"/>
      <c r="J88" t="s">
        <v>834</v>
      </c>
    </row>
    <row r="89" spans="1:10" ht="12.75">
      <c r="A89" t="s">
        <v>566</v>
      </c>
      <c r="B89" t="s">
        <v>833</v>
      </c>
      <c r="C89" s="294">
        <f>Баланс!H26</f>
        <v>7641817.82</v>
      </c>
      <c r="J89" t="s">
        <v>405</v>
      </c>
    </row>
    <row r="90" spans="1:10" ht="12.75">
      <c r="A90" t="s">
        <v>566</v>
      </c>
      <c r="B90" t="s">
        <v>645</v>
      </c>
      <c r="C90" s="294">
        <f>Баланс!I26</f>
        <v>0</v>
      </c>
      <c r="J90" t="s">
        <v>461</v>
      </c>
    </row>
    <row r="91" spans="1:10" ht="12.75">
      <c r="A91" t="s">
        <v>566</v>
      </c>
      <c r="B91" t="s">
        <v>1434</v>
      </c>
      <c r="C91" s="294">
        <f>Баланс!J26</f>
        <v>7641817.82</v>
      </c>
      <c r="D91" s="275" t="s">
        <v>843</v>
      </c>
      <c r="J91" t="s">
        <v>1434</v>
      </c>
    </row>
    <row r="92" ht="12.75">
      <c r="A92" t="s">
        <v>761</v>
      </c>
    </row>
    <row r="93" ht="12.75">
      <c r="A93" t="s">
        <v>761</v>
      </c>
    </row>
    <row r="94" ht="12.75">
      <c r="A94" t="s">
        <v>761</v>
      </c>
    </row>
    <row r="95" spans="1:10" ht="12.75">
      <c r="A95" s="272" t="s">
        <v>66</v>
      </c>
      <c r="B95" s="282" t="s">
        <v>96</v>
      </c>
      <c r="J95" s="272" t="s">
        <v>1310</v>
      </c>
    </row>
    <row r="96" spans="1:10" ht="12.75">
      <c r="A96" s="272" t="s">
        <v>66</v>
      </c>
      <c r="B96" s="283" t="s">
        <v>604</v>
      </c>
      <c r="J96" s="272" t="s">
        <v>1733</v>
      </c>
    </row>
    <row r="97" spans="1:10" ht="12.75">
      <c r="A97" t="s">
        <v>566</v>
      </c>
      <c r="B97" t="s">
        <v>1007</v>
      </c>
      <c r="C97" s="294">
        <f>Баланс!C27</f>
        <v>0</v>
      </c>
      <c r="D97" s="275"/>
      <c r="J97" t="s">
        <v>834</v>
      </c>
    </row>
    <row r="98" spans="1:10" ht="12.75">
      <c r="A98" t="s">
        <v>566</v>
      </c>
      <c r="B98" t="s">
        <v>833</v>
      </c>
      <c r="C98" s="294">
        <f>Баланс!D27</f>
        <v>647168.35</v>
      </c>
      <c r="J98" t="s">
        <v>405</v>
      </c>
    </row>
    <row r="99" spans="1:10" ht="12.75">
      <c r="A99" t="s">
        <v>566</v>
      </c>
      <c r="B99" t="s">
        <v>645</v>
      </c>
      <c r="C99" s="294">
        <f>Баланс!E27</f>
        <v>0</v>
      </c>
      <c r="J99" t="s">
        <v>461</v>
      </c>
    </row>
    <row r="100" spans="1:10" ht="12.75">
      <c r="A100" t="s">
        <v>566</v>
      </c>
      <c r="B100" t="s">
        <v>1434</v>
      </c>
      <c r="C100" s="294">
        <f>Баланс!F27</f>
        <v>647168.35</v>
      </c>
      <c r="D100" s="275" t="s">
        <v>843</v>
      </c>
      <c r="J100" t="s">
        <v>1434</v>
      </c>
    </row>
    <row r="101" ht="12.75">
      <c r="A101" t="s">
        <v>761</v>
      </c>
    </row>
    <row r="102" spans="1:10" ht="12.75">
      <c r="A102" s="272" t="s">
        <v>66</v>
      </c>
      <c r="B102" s="283" t="s">
        <v>1219</v>
      </c>
      <c r="D102" s="274" t="s">
        <v>843</v>
      </c>
      <c r="J102" s="272" t="s">
        <v>501</v>
      </c>
    </row>
    <row r="103" spans="1:10" ht="12.75">
      <c r="A103" t="s">
        <v>566</v>
      </c>
      <c r="B103" t="s">
        <v>1007</v>
      </c>
      <c r="C103" s="294">
        <f>Баланс!G27</f>
        <v>0</v>
      </c>
      <c r="D103" s="275"/>
      <c r="J103" t="s">
        <v>834</v>
      </c>
    </row>
    <row r="104" spans="1:10" ht="12.75">
      <c r="A104" t="s">
        <v>566</v>
      </c>
      <c r="B104" t="s">
        <v>833</v>
      </c>
      <c r="C104" s="294">
        <f>Баланс!H27</f>
        <v>30386820.81</v>
      </c>
      <c r="J104" t="s">
        <v>405</v>
      </c>
    </row>
    <row r="105" spans="1:10" ht="12.75">
      <c r="A105" t="s">
        <v>566</v>
      </c>
      <c r="B105" t="s">
        <v>645</v>
      </c>
      <c r="C105" s="294">
        <f>Баланс!I27</f>
        <v>49110</v>
      </c>
      <c r="J105" t="s">
        <v>461</v>
      </c>
    </row>
    <row r="106" spans="1:10" ht="12.75">
      <c r="A106" t="s">
        <v>566</v>
      </c>
      <c r="B106" t="s">
        <v>1434</v>
      </c>
      <c r="C106" s="294">
        <f>Баланс!J27</f>
        <v>30435930.81</v>
      </c>
      <c r="D106" s="275" t="s">
        <v>843</v>
      </c>
      <c r="J106" t="s">
        <v>1434</v>
      </c>
    </row>
    <row r="107" ht="12.75">
      <c r="A107" t="s">
        <v>761</v>
      </c>
    </row>
    <row r="108" ht="12.75">
      <c r="A108" t="s">
        <v>761</v>
      </c>
    </row>
    <row r="109" spans="1:10" ht="12.75">
      <c r="A109" s="272" t="s">
        <v>66</v>
      </c>
      <c r="B109" s="282" t="s">
        <v>583</v>
      </c>
      <c r="J109" s="272" t="s">
        <v>1165</v>
      </c>
    </row>
    <row r="110" spans="1:10" ht="12.75">
      <c r="A110" s="272" t="s">
        <v>66</v>
      </c>
      <c r="B110" s="283" t="s">
        <v>604</v>
      </c>
      <c r="J110" s="272" t="s">
        <v>1733</v>
      </c>
    </row>
    <row r="111" spans="1:10" ht="12.75">
      <c r="A111" t="s">
        <v>566</v>
      </c>
      <c r="B111" t="s">
        <v>1007</v>
      </c>
      <c r="C111" s="294">
        <f>Баланс!C28</f>
        <v>0</v>
      </c>
      <c r="D111" s="275"/>
      <c r="J111" t="s">
        <v>834</v>
      </c>
    </row>
    <row r="112" spans="1:10" ht="12.75">
      <c r="A112" t="s">
        <v>566</v>
      </c>
      <c r="B112" t="s">
        <v>833</v>
      </c>
      <c r="C112" s="294">
        <f>Баланс!D28</f>
        <v>0</v>
      </c>
      <c r="J112" t="s">
        <v>405</v>
      </c>
    </row>
    <row r="113" spans="1:10" ht="12.75">
      <c r="A113" t="s">
        <v>566</v>
      </c>
      <c r="B113" t="s">
        <v>645</v>
      </c>
      <c r="C113" s="294">
        <f>Баланс!E28</f>
        <v>0</v>
      </c>
      <c r="J113" t="s">
        <v>461</v>
      </c>
    </row>
    <row r="114" spans="1:10" ht="12.75">
      <c r="A114" t="s">
        <v>566</v>
      </c>
      <c r="B114" t="s">
        <v>1434</v>
      </c>
      <c r="C114" s="294">
        <f>Баланс!F28</f>
        <v>0</v>
      </c>
      <c r="D114" s="275" t="s">
        <v>843</v>
      </c>
      <c r="J114" t="s">
        <v>1434</v>
      </c>
    </row>
    <row r="115" ht="12.75">
      <c r="A115" t="s">
        <v>761</v>
      </c>
    </row>
    <row r="116" spans="1:10" ht="12.75">
      <c r="A116" s="272" t="s">
        <v>66</v>
      </c>
      <c r="B116" s="283" t="s">
        <v>1219</v>
      </c>
      <c r="D116" s="274" t="s">
        <v>843</v>
      </c>
      <c r="J116" s="272" t="s">
        <v>501</v>
      </c>
    </row>
    <row r="117" spans="1:10" ht="12.75">
      <c r="A117" t="s">
        <v>566</v>
      </c>
      <c r="B117" t="s">
        <v>1007</v>
      </c>
      <c r="C117" s="294">
        <f>Баланс!G28</f>
        <v>0</v>
      </c>
      <c r="D117" s="275"/>
      <c r="J117" t="s">
        <v>834</v>
      </c>
    </row>
    <row r="118" spans="1:10" ht="12.75">
      <c r="A118" t="s">
        <v>566</v>
      </c>
      <c r="B118" t="s">
        <v>833</v>
      </c>
      <c r="C118" s="294">
        <f>Баланс!H28</f>
        <v>0</v>
      </c>
      <c r="J118" t="s">
        <v>405</v>
      </c>
    </row>
    <row r="119" spans="1:10" ht="12.75">
      <c r="A119" t="s">
        <v>566</v>
      </c>
      <c r="B119" t="s">
        <v>645</v>
      </c>
      <c r="C119" s="294">
        <f>Баланс!I28</f>
        <v>0</v>
      </c>
      <c r="J119" t="s">
        <v>461</v>
      </c>
    </row>
    <row r="120" spans="1:10" ht="12.75">
      <c r="A120" t="s">
        <v>566</v>
      </c>
      <c r="B120" t="s">
        <v>1434</v>
      </c>
      <c r="C120" s="294">
        <f>Баланс!J28</f>
        <v>0</v>
      </c>
      <c r="D120" s="275" t="s">
        <v>843</v>
      </c>
      <c r="J120" t="s">
        <v>1434</v>
      </c>
    </row>
    <row r="121" ht="12.75">
      <c r="A121" t="s">
        <v>761</v>
      </c>
    </row>
    <row r="122" ht="12.75">
      <c r="A122" t="s">
        <v>761</v>
      </c>
    </row>
    <row r="123" spans="1:10" ht="12.75">
      <c r="A123" s="272" t="s">
        <v>66</v>
      </c>
      <c r="B123" s="282" t="s">
        <v>941</v>
      </c>
      <c r="J123" s="272" t="s">
        <v>294</v>
      </c>
    </row>
    <row r="124" spans="1:10" ht="12.75">
      <c r="A124" s="272" t="s">
        <v>66</v>
      </c>
      <c r="B124" s="283" t="s">
        <v>428</v>
      </c>
      <c r="D124" s="274" t="s">
        <v>843</v>
      </c>
      <c r="J124" s="272" t="s">
        <v>428</v>
      </c>
    </row>
    <row r="125" spans="1:10" ht="12.75">
      <c r="A125" s="272" t="s">
        <v>66</v>
      </c>
      <c r="B125" s="284" t="s">
        <v>604</v>
      </c>
      <c r="J125" s="272" t="s">
        <v>1733</v>
      </c>
    </row>
    <row r="126" spans="1:10" ht="12.75">
      <c r="A126" t="s">
        <v>566</v>
      </c>
      <c r="B126" t="s">
        <v>1007</v>
      </c>
      <c r="C126" s="294">
        <f>Баланс!C29</f>
        <v>0</v>
      </c>
      <c r="D126" s="275"/>
      <c r="J126" t="s">
        <v>834</v>
      </c>
    </row>
    <row r="127" spans="1:10" ht="12.75">
      <c r="A127" t="s">
        <v>566</v>
      </c>
      <c r="B127" t="s">
        <v>833</v>
      </c>
      <c r="C127" s="294">
        <f>Баланс!D29</f>
        <v>0</v>
      </c>
      <c r="J127" t="s">
        <v>405</v>
      </c>
    </row>
    <row r="128" spans="1:10" ht="12.75">
      <c r="A128" t="s">
        <v>566</v>
      </c>
      <c r="B128" t="s">
        <v>645</v>
      </c>
      <c r="C128" s="294">
        <f>Баланс!E29</f>
        <v>0</v>
      </c>
      <c r="J128" t="s">
        <v>461</v>
      </c>
    </row>
    <row r="129" spans="1:10" ht="12.75">
      <c r="A129" t="s">
        <v>566</v>
      </c>
      <c r="B129" t="s">
        <v>1434</v>
      </c>
      <c r="C129" s="294">
        <f>Баланс!F29</f>
        <v>0</v>
      </c>
      <c r="D129" s="275" t="s">
        <v>843</v>
      </c>
      <c r="J129" t="s">
        <v>1434</v>
      </c>
    </row>
    <row r="130" ht="12.75">
      <c r="A130" t="s">
        <v>761</v>
      </c>
    </row>
    <row r="131" spans="1:10" ht="12.75">
      <c r="A131" s="272" t="s">
        <v>66</v>
      </c>
      <c r="B131" s="284" t="s">
        <v>1219</v>
      </c>
      <c r="D131" s="274" t="s">
        <v>843</v>
      </c>
      <c r="J131" s="272" t="s">
        <v>501</v>
      </c>
    </row>
    <row r="132" spans="1:10" ht="12.75">
      <c r="A132" t="s">
        <v>566</v>
      </c>
      <c r="B132" t="s">
        <v>1007</v>
      </c>
      <c r="C132" s="294">
        <f>Баланс!G29</f>
        <v>0</v>
      </c>
      <c r="D132" s="275"/>
      <c r="J132" t="s">
        <v>834</v>
      </c>
    </row>
    <row r="133" spans="1:10" ht="12.75">
      <c r="A133" t="s">
        <v>566</v>
      </c>
      <c r="B133" t="s">
        <v>833</v>
      </c>
      <c r="C133" s="294">
        <f>Баланс!H29</f>
        <v>0</v>
      </c>
      <c r="J133" t="s">
        <v>405</v>
      </c>
    </row>
    <row r="134" spans="1:10" ht="12.75">
      <c r="A134" t="s">
        <v>566</v>
      </c>
      <c r="B134" t="s">
        <v>645</v>
      </c>
      <c r="C134" s="294">
        <f>Баланс!I29</f>
        <v>0</v>
      </c>
      <c r="J134" t="s">
        <v>461</v>
      </c>
    </row>
    <row r="135" spans="1:10" ht="12.75">
      <c r="A135" t="s">
        <v>566</v>
      </c>
      <c r="B135" t="s">
        <v>1434</v>
      </c>
      <c r="C135" s="294">
        <f>Баланс!J29</f>
        <v>0</v>
      </c>
      <c r="D135" s="275" t="s">
        <v>843</v>
      </c>
      <c r="J135" t="s">
        <v>1434</v>
      </c>
    </row>
    <row r="136" ht="12.75">
      <c r="A136" t="s">
        <v>761</v>
      </c>
    </row>
    <row r="137" ht="12.75">
      <c r="A137" t="s">
        <v>761</v>
      </c>
    </row>
    <row r="138" spans="1:10" ht="12.75">
      <c r="A138" s="272" t="s">
        <v>66</v>
      </c>
      <c r="B138" s="283" t="s">
        <v>476</v>
      </c>
      <c r="D138" s="274"/>
      <c r="J138" s="272" t="s">
        <v>697</v>
      </c>
    </row>
    <row r="139" spans="1:10" ht="12.75">
      <c r="A139" s="272" t="s">
        <v>66</v>
      </c>
      <c r="B139" s="284" t="s">
        <v>604</v>
      </c>
      <c r="J139" s="272" t="s">
        <v>1733</v>
      </c>
    </row>
    <row r="140" spans="1:10" ht="12.75">
      <c r="A140" t="s">
        <v>566</v>
      </c>
      <c r="B140" t="s">
        <v>1007</v>
      </c>
      <c r="C140" s="294">
        <f>Баланс!C31</f>
        <v>0</v>
      </c>
      <c r="D140" s="275"/>
      <c r="J140" t="s">
        <v>834</v>
      </c>
    </row>
    <row r="141" spans="1:10" ht="12.75">
      <c r="A141" t="s">
        <v>566</v>
      </c>
      <c r="B141" t="s">
        <v>833</v>
      </c>
      <c r="C141" s="294">
        <f>Баланс!D31</f>
        <v>0</v>
      </c>
      <c r="J141" t="s">
        <v>405</v>
      </c>
    </row>
    <row r="142" spans="1:10" ht="12.75">
      <c r="A142" t="s">
        <v>566</v>
      </c>
      <c r="B142" t="s">
        <v>645</v>
      </c>
      <c r="C142" s="294">
        <f>Баланс!E31</f>
        <v>0</v>
      </c>
      <c r="J142" t="s">
        <v>461</v>
      </c>
    </row>
    <row r="143" spans="1:10" ht="12.75">
      <c r="A143" t="s">
        <v>566</v>
      </c>
      <c r="B143" t="s">
        <v>1434</v>
      </c>
      <c r="C143" s="294">
        <f>Баланс!F31</f>
        <v>0</v>
      </c>
      <c r="D143" s="275" t="s">
        <v>843</v>
      </c>
      <c r="J143" t="s">
        <v>1434</v>
      </c>
    </row>
    <row r="144" ht="12.75">
      <c r="A144" t="s">
        <v>761</v>
      </c>
    </row>
    <row r="145" spans="1:10" ht="12.75">
      <c r="A145" s="272" t="s">
        <v>66</v>
      </c>
      <c r="B145" s="284" t="s">
        <v>1219</v>
      </c>
      <c r="D145" s="274" t="s">
        <v>843</v>
      </c>
      <c r="J145" s="272" t="s">
        <v>501</v>
      </c>
    </row>
    <row r="146" spans="1:10" ht="12.75">
      <c r="A146" t="s">
        <v>566</v>
      </c>
      <c r="B146" t="s">
        <v>1007</v>
      </c>
      <c r="C146" s="294">
        <f>Баланс!G31</f>
        <v>0</v>
      </c>
      <c r="D146" s="275"/>
      <c r="J146" t="s">
        <v>834</v>
      </c>
    </row>
    <row r="147" spans="1:10" ht="12.75">
      <c r="A147" t="s">
        <v>566</v>
      </c>
      <c r="B147" t="s">
        <v>833</v>
      </c>
      <c r="C147" s="294">
        <f>Баланс!H31</f>
        <v>0</v>
      </c>
      <c r="J147" t="s">
        <v>405</v>
      </c>
    </row>
    <row r="148" spans="1:10" ht="12.75">
      <c r="A148" t="s">
        <v>566</v>
      </c>
      <c r="B148" t="s">
        <v>645</v>
      </c>
      <c r="C148" s="294">
        <f>Баланс!I31</f>
        <v>0</v>
      </c>
      <c r="J148" t="s">
        <v>461</v>
      </c>
    </row>
    <row r="149" spans="1:10" ht="12.75">
      <c r="A149" t="s">
        <v>566</v>
      </c>
      <c r="B149" t="s">
        <v>1434</v>
      </c>
      <c r="C149" s="294">
        <f>Баланс!J31</f>
        <v>0</v>
      </c>
      <c r="D149" s="275" t="s">
        <v>843</v>
      </c>
      <c r="J149" t="s">
        <v>1434</v>
      </c>
    </row>
    <row r="150" ht="12.75">
      <c r="A150" t="s">
        <v>761</v>
      </c>
    </row>
    <row r="151" ht="12.75">
      <c r="A151" t="s">
        <v>761</v>
      </c>
    </row>
    <row r="152" ht="12.75">
      <c r="A152" t="s">
        <v>761</v>
      </c>
    </row>
    <row r="153" spans="1:10" ht="12.75">
      <c r="A153" s="272" t="s">
        <v>66</v>
      </c>
      <c r="B153" s="282" t="s">
        <v>659</v>
      </c>
      <c r="J153" s="272" t="s">
        <v>460</v>
      </c>
    </row>
    <row r="154" spans="1:10" ht="12.75">
      <c r="A154" s="272" t="s">
        <v>66</v>
      </c>
      <c r="B154" s="283" t="s">
        <v>604</v>
      </c>
      <c r="J154" s="272" t="s">
        <v>1733</v>
      </c>
    </row>
    <row r="155" spans="1:10" ht="12.75">
      <c r="A155" t="s">
        <v>566</v>
      </c>
      <c r="B155" t="s">
        <v>1007</v>
      </c>
      <c r="C155" s="294">
        <f>Баланс!C32</f>
        <v>0</v>
      </c>
      <c r="D155" s="275"/>
      <c r="J155" t="s">
        <v>834</v>
      </c>
    </row>
    <row r="156" spans="1:10" ht="12.75">
      <c r="A156" t="s">
        <v>566</v>
      </c>
      <c r="B156" t="s">
        <v>833</v>
      </c>
      <c r="C156" s="294">
        <f>Баланс!D32</f>
        <v>0</v>
      </c>
      <c r="J156" t="s">
        <v>405</v>
      </c>
    </row>
    <row r="157" spans="1:10" ht="12.75">
      <c r="A157" t="s">
        <v>566</v>
      </c>
      <c r="B157" t="s">
        <v>645</v>
      </c>
      <c r="C157" s="294">
        <f>Баланс!E32</f>
        <v>0</v>
      </c>
      <c r="J157" t="s">
        <v>461</v>
      </c>
    </row>
    <row r="158" spans="1:10" ht="12.75">
      <c r="A158" t="s">
        <v>566</v>
      </c>
      <c r="B158" t="s">
        <v>1434</v>
      </c>
      <c r="C158" s="294">
        <f>Баланс!F32</f>
        <v>0</v>
      </c>
      <c r="D158" s="275" t="s">
        <v>843</v>
      </c>
      <c r="J158" t="s">
        <v>1434</v>
      </c>
    </row>
    <row r="159" ht="12.75">
      <c r="A159" t="s">
        <v>761</v>
      </c>
    </row>
    <row r="160" spans="1:10" ht="12.75">
      <c r="A160" s="272" t="s">
        <v>66</v>
      </c>
      <c r="B160" s="283" t="s">
        <v>1219</v>
      </c>
      <c r="D160" s="274" t="s">
        <v>843</v>
      </c>
      <c r="J160" s="272" t="s">
        <v>501</v>
      </c>
    </row>
    <row r="161" spans="1:10" ht="12.75">
      <c r="A161" t="s">
        <v>566</v>
      </c>
      <c r="B161" t="s">
        <v>1007</v>
      </c>
      <c r="C161" s="294">
        <f>Баланс!G32</f>
        <v>0</v>
      </c>
      <c r="D161" s="275"/>
      <c r="J161" t="s">
        <v>834</v>
      </c>
    </row>
    <row r="162" spans="1:10" ht="12.75">
      <c r="A162" t="s">
        <v>566</v>
      </c>
      <c r="B162" t="s">
        <v>833</v>
      </c>
      <c r="C162" s="294">
        <f>Баланс!H32</f>
        <v>0</v>
      </c>
      <c r="J162" t="s">
        <v>405</v>
      </c>
    </row>
    <row r="163" spans="1:10" ht="12.75">
      <c r="A163" t="s">
        <v>566</v>
      </c>
      <c r="B163" t="s">
        <v>645</v>
      </c>
      <c r="C163" s="294">
        <f>Баланс!I32</f>
        <v>0</v>
      </c>
      <c r="J163" t="s">
        <v>461</v>
      </c>
    </row>
    <row r="164" spans="1:10" ht="12.75">
      <c r="A164" t="s">
        <v>566</v>
      </c>
      <c r="B164" t="s">
        <v>1434</v>
      </c>
      <c r="C164" s="294">
        <f>Баланс!J32</f>
        <v>0</v>
      </c>
      <c r="D164" s="275" t="s">
        <v>843</v>
      </c>
      <c r="J164" t="s">
        <v>1434</v>
      </c>
    </row>
    <row r="165" ht="12.75">
      <c r="A165" t="s">
        <v>761</v>
      </c>
    </row>
    <row r="166" ht="12.75">
      <c r="A166" t="s">
        <v>761</v>
      </c>
    </row>
    <row r="167" spans="1:10" ht="12.75">
      <c r="A167" s="272" t="s">
        <v>66</v>
      </c>
      <c r="B167" s="282" t="s">
        <v>1698</v>
      </c>
      <c r="J167" s="272" t="s">
        <v>690</v>
      </c>
    </row>
    <row r="168" spans="1:10" ht="12.75">
      <c r="A168" s="272" t="s">
        <v>66</v>
      </c>
      <c r="B168" s="283" t="s">
        <v>604</v>
      </c>
      <c r="J168" s="272" t="s">
        <v>1733</v>
      </c>
    </row>
    <row r="169" spans="1:10" ht="12.75">
      <c r="A169" t="s">
        <v>566</v>
      </c>
      <c r="B169" t="s">
        <v>1007</v>
      </c>
      <c r="C169" s="294">
        <f>Баланс!C33</f>
        <v>0</v>
      </c>
      <c r="D169" s="275"/>
      <c r="J169" t="s">
        <v>834</v>
      </c>
    </row>
    <row r="170" spans="1:10" ht="12.75">
      <c r="A170" t="s">
        <v>566</v>
      </c>
      <c r="B170" t="s">
        <v>833</v>
      </c>
      <c r="C170" s="294">
        <f>Баланс!D33</f>
        <v>3144086.25</v>
      </c>
      <c r="J170" t="s">
        <v>405</v>
      </c>
    </row>
    <row r="171" spans="1:10" ht="12.75">
      <c r="A171" t="s">
        <v>566</v>
      </c>
      <c r="B171" t="s">
        <v>645</v>
      </c>
      <c r="C171" s="294">
        <f>Баланс!E33</f>
        <v>0</v>
      </c>
      <c r="J171" t="s">
        <v>461</v>
      </c>
    </row>
    <row r="172" spans="1:10" ht="12.75">
      <c r="A172" t="s">
        <v>566</v>
      </c>
      <c r="B172" t="s">
        <v>1434</v>
      </c>
      <c r="C172" s="294">
        <f>Баланс!F33</f>
        <v>3144086.25</v>
      </c>
      <c r="D172" s="275" t="s">
        <v>843</v>
      </c>
      <c r="J172" t="s">
        <v>1434</v>
      </c>
    </row>
    <row r="173" ht="12.75">
      <c r="A173" t="s">
        <v>761</v>
      </c>
    </row>
    <row r="174" spans="1:10" ht="12.75">
      <c r="A174" s="272" t="s">
        <v>66</v>
      </c>
      <c r="B174" s="283" t="s">
        <v>1219</v>
      </c>
      <c r="D174" s="274" t="s">
        <v>843</v>
      </c>
      <c r="J174" s="272" t="s">
        <v>501</v>
      </c>
    </row>
    <row r="175" spans="1:10" ht="12.75">
      <c r="A175" t="s">
        <v>566</v>
      </c>
      <c r="B175" t="s">
        <v>1007</v>
      </c>
      <c r="C175" s="294">
        <f>Баланс!G33</f>
        <v>0</v>
      </c>
      <c r="D175" s="275"/>
      <c r="J175" t="s">
        <v>834</v>
      </c>
    </row>
    <row r="176" spans="1:10" ht="12.75">
      <c r="A176" t="s">
        <v>566</v>
      </c>
      <c r="B176" t="s">
        <v>833</v>
      </c>
      <c r="C176" s="294">
        <f>Баланс!H33</f>
        <v>3144086.25</v>
      </c>
      <c r="J176" t="s">
        <v>405</v>
      </c>
    </row>
    <row r="177" spans="1:10" ht="12.75">
      <c r="A177" t="s">
        <v>566</v>
      </c>
      <c r="B177" t="s">
        <v>645</v>
      </c>
      <c r="C177" s="294">
        <f>Баланс!I33</f>
        <v>0</v>
      </c>
      <c r="J177" t="s">
        <v>461</v>
      </c>
    </row>
    <row r="178" spans="1:10" ht="12.75">
      <c r="A178" t="s">
        <v>566</v>
      </c>
      <c r="B178" t="s">
        <v>1434</v>
      </c>
      <c r="C178" s="294">
        <f>Баланс!J33</f>
        <v>3144086.25</v>
      </c>
      <c r="D178" s="275" t="s">
        <v>843</v>
      </c>
      <c r="J178" t="s">
        <v>1434</v>
      </c>
    </row>
    <row r="179" ht="12.75">
      <c r="A179" t="s">
        <v>761</v>
      </c>
    </row>
    <row r="180" ht="12.75">
      <c r="A180" t="s">
        <v>761</v>
      </c>
    </row>
    <row r="181" spans="1:10" ht="12.75">
      <c r="A181" s="272" t="s">
        <v>66</v>
      </c>
      <c r="B181" s="282" t="s">
        <v>1233</v>
      </c>
      <c r="J181" s="272" t="s">
        <v>1331</v>
      </c>
    </row>
    <row r="182" spans="1:10" ht="12.75">
      <c r="A182" s="272" t="s">
        <v>66</v>
      </c>
      <c r="B182" s="283" t="s">
        <v>428</v>
      </c>
      <c r="D182" s="274" t="s">
        <v>843</v>
      </c>
      <c r="J182" s="272" t="s">
        <v>428</v>
      </c>
    </row>
    <row r="183" spans="1:10" ht="12.75">
      <c r="A183" s="272" t="s">
        <v>66</v>
      </c>
      <c r="B183" s="284" t="s">
        <v>604</v>
      </c>
      <c r="J183" s="272" t="s">
        <v>1733</v>
      </c>
    </row>
    <row r="184" spans="1:10" ht="12.75">
      <c r="A184" t="s">
        <v>566</v>
      </c>
      <c r="B184" t="s">
        <v>1007</v>
      </c>
      <c r="C184" s="294">
        <f>Баланс!C34</f>
        <v>75399.98</v>
      </c>
      <c r="D184" s="275"/>
      <c r="J184" t="s">
        <v>834</v>
      </c>
    </row>
    <row r="185" spans="1:10" ht="12.75">
      <c r="A185" t="s">
        <v>566</v>
      </c>
      <c r="B185" t="s">
        <v>833</v>
      </c>
      <c r="C185" s="294">
        <f>Баланс!D34</f>
        <v>388443.23</v>
      </c>
      <c r="J185" t="s">
        <v>405</v>
      </c>
    </row>
    <row r="186" spans="1:10" ht="12.75">
      <c r="A186" t="s">
        <v>566</v>
      </c>
      <c r="B186" t="s">
        <v>645</v>
      </c>
      <c r="C186" s="294">
        <f>Баланс!E34</f>
        <v>0</v>
      </c>
      <c r="J186" t="s">
        <v>461</v>
      </c>
    </row>
    <row r="187" spans="1:10" ht="12.75">
      <c r="A187" t="s">
        <v>566</v>
      </c>
      <c r="B187" t="s">
        <v>1434</v>
      </c>
      <c r="C187" s="294">
        <f>Баланс!F34</f>
        <v>463843.21</v>
      </c>
      <c r="D187" s="275" t="s">
        <v>843</v>
      </c>
      <c r="J187" t="s">
        <v>1434</v>
      </c>
    </row>
    <row r="188" ht="12.75">
      <c r="A188" t="s">
        <v>761</v>
      </c>
    </row>
    <row r="189" spans="1:10" ht="12.75">
      <c r="A189" s="272" t="s">
        <v>66</v>
      </c>
      <c r="B189" s="284" t="s">
        <v>1219</v>
      </c>
      <c r="D189" s="274" t="s">
        <v>843</v>
      </c>
      <c r="J189" s="272" t="s">
        <v>501</v>
      </c>
    </row>
    <row r="190" spans="1:10" ht="12.75">
      <c r="A190" t="s">
        <v>566</v>
      </c>
      <c r="B190" t="s">
        <v>1007</v>
      </c>
      <c r="C190" s="294">
        <f>Баланс!G34</f>
        <v>176333</v>
      </c>
      <c r="D190" s="275"/>
      <c r="J190" t="s">
        <v>834</v>
      </c>
    </row>
    <row r="191" spans="1:10" ht="12.75">
      <c r="A191" t="s">
        <v>566</v>
      </c>
      <c r="B191" t="s">
        <v>833</v>
      </c>
      <c r="C191" s="294">
        <f>Баланс!H34</f>
        <v>417084.7</v>
      </c>
      <c r="J191" t="s">
        <v>405</v>
      </c>
    </row>
    <row r="192" spans="1:10" ht="12.75">
      <c r="A192" t="s">
        <v>566</v>
      </c>
      <c r="B192" t="s">
        <v>645</v>
      </c>
      <c r="C192" s="294">
        <f>Баланс!I34</f>
        <v>41788.32</v>
      </c>
      <c r="J192" t="s">
        <v>461</v>
      </c>
    </row>
    <row r="193" spans="1:10" ht="12.75">
      <c r="A193" t="s">
        <v>566</v>
      </c>
      <c r="B193" t="s">
        <v>1434</v>
      </c>
      <c r="C193" s="294">
        <f>Баланс!J34</f>
        <v>635206.02</v>
      </c>
      <c r="D193" s="275" t="s">
        <v>843</v>
      </c>
      <c r="J193" t="s">
        <v>1434</v>
      </c>
    </row>
    <row r="194" ht="12.75">
      <c r="A194" t="s">
        <v>761</v>
      </c>
    </row>
    <row r="195" ht="12.75">
      <c r="A195" t="s">
        <v>761</v>
      </c>
    </row>
    <row r="196" spans="1:10" ht="12.75">
      <c r="A196" s="272" t="s">
        <v>66</v>
      </c>
      <c r="B196" s="283" t="s">
        <v>491</v>
      </c>
      <c r="D196" s="274"/>
      <c r="J196" s="272" t="s">
        <v>284</v>
      </c>
    </row>
    <row r="197" spans="1:10" ht="12.75">
      <c r="A197" s="272" t="s">
        <v>66</v>
      </c>
      <c r="B197" s="284" t="s">
        <v>604</v>
      </c>
      <c r="J197" s="272" t="s">
        <v>1733</v>
      </c>
    </row>
    <row r="198" spans="1:10" ht="12.75">
      <c r="A198" t="s">
        <v>566</v>
      </c>
      <c r="B198" t="s">
        <v>1007</v>
      </c>
      <c r="C198" s="294">
        <f>Баланс!C36</f>
        <v>0</v>
      </c>
      <c r="D198" s="275"/>
      <c r="J198" t="s">
        <v>834</v>
      </c>
    </row>
    <row r="199" spans="1:10" ht="12.75">
      <c r="A199" t="s">
        <v>566</v>
      </c>
      <c r="B199" t="s">
        <v>833</v>
      </c>
      <c r="C199" s="294">
        <f>Баланс!D36</f>
        <v>0</v>
      </c>
      <c r="J199" t="s">
        <v>405</v>
      </c>
    </row>
    <row r="200" spans="1:10" ht="12.75">
      <c r="A200" t="s">
        <v>566</v>
      </c>
      <c r="B200" t="s">
        <v>645</v>
      </c>
      <c r="C200" s="294">
        <f>Баланс!E36</f>
        <v>0</v>
      </c>
      <c r="J200" t="s">
        <v>461</v>
      </c>
    </row>
    <row r="201" spans="1:10" ht="12.75">
      <c r="A201" t="s">
        <v>566</v>
      </c>
      <c r="B201" t="s">
        <v>1434</v>
      </c>
      <c r="C201" s="294">
        <f>Баланс!F36</f>
        <v>0</v>
      </c>
      <c r="D201" s="275" t="s">
        <v>843</v>
      </c>
      <c r="J201" t="s">
        <v>1434</v>
      </c>
    </row>
    <row r="202" ht="12.75">
      <c r="A202" t="s">
        <v>761</v>
      </c>
    </row>
    <row r="203" spans="1:10" ht="12.75">
      <c r="A203" s="272" t="s">
        <v>66</v>
      </c>
      <c r="B203" s="284" t="s">
        <v>1219</v>
      </c>
      <c r="D203" s="274" t="s">
        <v>843</v>
      </c>
      <c r="J203" s="272" t="s">
        <v>501</v>
      </c>
    </row>
    <row r="204" spans="1:10" ht="12.75">
      <c r="A204" t="s">
        <v>566</v>
      </c>
      <c r="B204" t="s">
        <v>1007</v>
      </c>
      <c r="C204" s="294">
        <f>Баланс!G36</f>
        <v>0</v>
      </c>
      <c r="D204" s="275"/>
      <c r="J204" t="s">
        <v>834</v>
      </c>
    </row>
    <row r="205" spans="1:10" ht="12.75">
      <c r="A205" t="s">
        <v>566</v>
      </c>
      <c r="B205" t="s">
        <v>833</v>
      </c>
      <c r="C205" s="294">
        <f>Баланс!H36</f>
        <v>0</v>
      </c>
      <c r="J205" t="s">
        <v>405</v>
      </c>
    </row>
    <row r="206" spans="1:10" ht="12.75">
      <c r="A206" t="s">
        <v>566</v>
      </c>
      <c r="B206" t="s">
        <v>645</v>
      </c>
      <c r="C206" s="294">
        <f>Баланс!I36</f>
        <v>0</v>
      </c>
      <c r="J206" t="s">
        <v>461</v>
      </c>
    </row>
    <row r="207" spans="1:10" ht="12.75">
      <c r="A207" t="s">
        <v>566</v>
      </c>
      <c r="B207" t="s">
        <v>1434</v>
      </c>
      <c r="C207" s="294">
        <f>Баланс!J36</f>
        <v>0</v>
      </c>
      <c r="D207" s="275" t="s">
        <v>843</v>
      </c>
      <c r="J207" t="s">
        <v>1434</v>
      </c>
    </row>
    <row r="208" ht="12.75">
      <c r="A208" t="s">
        <v>761</v>
      </c>
    </row>
    <row r="209" ht="12.75">
      <c r="A209" t="s">
        <v>761</v>
      </c>
    </row>
    <row r="210" ht="12.75">
      <c r="A210" t="s">
        <v>761</v>
      </c>
    </row>
    <row r="211" spans="1:10" ht="12.75">
      <c r="A211" s="272" t="s">
        <v>66</v>
      </c>
      <c r="B211" s="282" t="s">
        <v>395</v>
      </c>
      <c r="J211" s="272" t="s">
        <v>1196</v>
      </c>
    </row>
    <row r="212" spans="1:10" ht="12.75">
      <c r="A212" s="272" t="s">
        <v>66</v>
      </c>
      <c r="B212" s="283" t="s">
        <v>428</v>
      </c>
      <c r="D212" s="274" t="s">
        <v>843</v>
      </c>
      <c r="J212" s="272" t="s">
        <v>428</v>
      </c>
    </row>
    <row r="213" spans="1:10" ht="12.75">
      <c r="A213" s="272" t="s">
        <v>66</v>
      </c>
      <c r="B213" s="284" t="s">
        <v>604</v>
      </c>
      <c r="J213" s="272" t="s">
        <v>1733</v>
      </c>
    </row>
    <row r="214" spans="1:10" ht="12.75">
      <c r="A214" t="s">
        <v>566</v>
      </c>
      <c r="B214" t="s">
        <v>1007</v>
      </c>
      <c r="C214" s="294">
        <f>Баланс!C44</f>
        <v>0</v>
      </c>
      <c r="D214" s="275"/>
      <c r="J214" t="s">
        <v>834</v>
      </c>
    </row>
    <row r="215" spans="1:10" ht="12.75">
      <c r="A215" t="s">
        <v>566</v>
      </c>
      <c r="B215" t="s">
        <v>833</v>
      </c>
      <c r="C215" s="294">
        <f>Баланс!D44</f>
        <v>0</v>
      </c>
      <c r="J215" t="s">
        <v>405</v>
      </c>
    </row>
    <row r="216" spans="1:10" ht="12.75">
      <c r="A216" t="s">
        <v>566</v>
      </c>
      <c r="B216" t="s">
        <v>645</v>
      </c>
      <c r="C216" s="294">
        <f>Баланс!E44</f>
        <v>0</v>
      </c>
      <c r="J216" t="s">
        <v>461</v>
      </c>
    </row>
    <row r="217" spans="1:10" ht="12.75">
      <c r="A217" t="s">
        <v>566</v>
      </c>
      <c r="B217" t="s">
        <v>1434</v>
      </c>
      <c r="C217" s="294">
        <f>Баланс!F44</f>
        <v>0</v>
      </c>
      <c r="D217" s="275" t="s">
        <v>843</v>
      </c>
      <c r="J217" t="s">
        <v>1434</v>
      </c>
    </row>
    <row r="218" ht="12.75">
      <c r="A218" t="s">
        <v>761</v>
      </c>
    </row>
    <row r="219" spans="1:10" ht="12.75">
      <c r="A219" s="272" t="s">
        <v>66</v>
      </c>
      <c r="B219" s="284" t="s">
        <v>1219</v>
      </c>
      <c r="D219" s="274" t="s">
        <v>843</v>
      </c>
      <c r="J219" s="272" t="s">
        <v>501</v>
      </c>
    </row>
    <row r="220" spans="1:10" ht="12.75">
      <c r="A220" t="s">
        <v>566</v>
      </c>
      <c r="B220" t="s">
        <v>1007</v>
      </c>
      <c r="C220" s="294">
        <f>Баланс!G44</f>
        <v>0</v>
      </c>
      <c r="D220" s="275"/>
      <c r="J220" t="s">
        <v>834</v>
      </c>
    </row>
    <row r="221" spans="1:10" ht="12.75">
      <c r="A221" t="s">
        <v>566</v>
      </c>
      <c r="B221" t="s">
        <v>833</v>
      </c>
      <c r="C221" s="294">
        <f>Баланс!H44</f>
        <v>0</v>
      </c>
      <c r="J221" t="s">
        <v>405</v>
      </c>
    </row>
    <row r="222" spans="1:10" ht="12.75">
      <c r="A222" t="s">
        <v>566</v>
      </c>
      <c r="B222" t="s">
        <v>645</v>
      </c>
      <c r="C222" s="294">
        <f>Баланс!I44</f>
        <v>0</v>
      </c>
      <c r="J222" t="s">
        <v>461</v>
      </c>
    </row>
    <row r="223" spans="1:10" ht="12.75">
      <c r="A223" t="s">
        <v>566</v>
      </c>
      <c r="B223" t="s">
        <v>1434</v>
      </c>
      <c r="C223" s="294">
        <f>Баланс!J44</f>
        <v>0</v>
      </c>
      <c r="D223" s="275" t="s">
        <v>843</v>
      </c>
      <c r="J223" t="s">
        <v>1434</v>
      </c>
    </row>
    <row r="224" ht="12.75">
      <c r="A224" t="s">
        <v>761</v>
      </c>
    </row>
    <row r="225" ht="12.75">
      <c r="A225" t="s">
        <v>761</v>
      </c>
    </row>
    <row r="226" spans="1:10" ht="12.75">
      <c r="A226" s="272" t="s">
        <v>66</v>
      </c>
      <c r="B226" s="283" t="s">
        <v>951</v>
      </c>
      <c r="D226" s="274"/>
      <c r="J226" s="272" t="s">
        <v>1744</v>
      </c>
    </row>
    <row r="227" spans="1:10" ht="12.75">
      <c r="A227" s="272" t="s">
        <v>66</v>
      </c>
      <c r="B227" s="284" t="s">
        <v>604</v>
      </c>
      <c r="J227" s="272" t="s">
        <v>1733</v>
      </c>
    </row>
    <row r="228" spans="1:10" ht="12.75">
      <c r="A228" t="s">
        <v>566</v>
      </c>
      <c r="B228" t="s">
        <v>1007</v>
      </c>
      <c r="C228" s="294">
        <f>Баланс!C46</f>
        <v>0</v>
      </c>
      <c r="D228" s="275"/>
      <c r="J228" t="s">
        <v>834</v>
      </c>
    </row>
    <row r="229" spans="1:10" ht="12.75">
      <c r="A229" t="s">
        <v>566</v>
      </c>
      <c r="B229" t="s">
        <v>833</v>
      </c>
      <c r="C229" s="294">
        <f>Баланс!D46</f>
        <v>0</v>
      </c>
      <c r="J229" t="s">
        <v>405</v>
      </c>
    </row>
    <row r="230" spans="1:10" ht="12.75">
      <c r="A230" t="s">
        <v>566</v>
      </c>
      <c r="B230" t="s">
        <v>645</v>
      </c>
      <c r="C230" s="294">
        <f>Баланс!E46</f>
        <v>0</v>
      </c>
      <c r="J230" t="s">
        <v>461</v>
      </c>
    </row>
    <row r="231" spans="1:10" ht="12.75">
      <c r="A231" t="s">
        <v>566</v>
      </c>
      <c r="B231" t="s">
        <v>1434</v>
      </c>
      <c r="C231" s="294">
        <f>Баланс!F46</f>
        <v>0</v>
      </c>
      <c r="D231" s="275" t="s">
        <v>843</v>
      </c>
      <c r="J231" t="s">
        <v>1434</v>
      </c>
    </row>
    <row r="232" ht="12.75">
      <c r="A232" t="s">
        <v>761</v>
      </c>
    </row>
    <row r="233" spans="1:10" ht="12.75">
      <c r="A233" s="272" t="s">
        <v>66</v>
      </c>
      <c r="B233" s="284" t="s">
        <v>1219</v>
      </c>
      <c r="D233" s="274" t="s">
        <v>843</v>
      </c>
      <c r="J233" s="272" t="s">
        <v>501</v>
      </c>
    </row>
    <row r="234" spans="1:10" ht="12.75">
      <c r="A234" t="s">
        <v>566</v>
      </c>
      <c r="B234" t="s">
        <v>1007</v>
      </c>
      <c r="C234" s="294">
        <f>Баланс!G46</f>
        <v>0</v>
      </c>
      <c r="D234" s="275"/>
      <c r="J234" t="s">
        <v>834</v>
      </c>
    </row>
    <row r="235" spans="1:10" ht="12.75">
      <c r="A235" t="s">
        <v>566</v>
      </c>
      <c r="B235" t="s">
        <v>833</v>
      </c>
      <c r="C235" s="294">
        <f>Баланс!H46</f>
        <v>0</v>
      </c>
      <c r="J235" t="s">
        <v>405</v>
      </c>
    </row>
    <row r="236" spans="1:10" ht="12.75">
      <c r="A236" t="s">
        <v>566</v>
      </c>
      <c r="B236" t="s">
        <v>645</v>
      </c>
      <c r="C236" s="294">
        <f>Баланс!I46</f>
        <v>0</v>
      </c>
      <c r="J236" t="s">
        <v>461</v>
      </c>
    </row>
    <row r="237" spans="1:10" ht="12.75">
      <c r="A237" t="s">
        <v>566</v>
      </c>
      <c r="B237" t="s">
        <v>1434</v>
      </c>
      <c r="C237" s="294">
        <f>Баланс!J46</f>
        <v>0</v>
      </c>
      <c r="D237" s="275" t="s">
        <v>843</v>
      </c>
      <c r="J237" t="s">
        <v>1434</v>
      </c>
    </row>
    <row r="238" ht="12.75">
      <c r="A238" t="s">
        <v>761</v>
      </c>
    </row>
    <row r="239" ht="12.75">
      <c r="A239" t="s">
        <v>761</v>
      </c>
    </row>
    <row r="240" ht="12.75">
      <c r="A240" t="s">
        <v>761</v>
      </c>
    </row>
    <row r="241" spans="1:10" ht="12.75">
      <c r="A241" s="272" t="s">
        <v>66</v>
      </c>
      <c r="B241" s="282" t="s">
        <v>1130</v>
      </c>
      <c r="J241" s="272" t="s">
        <v>1697</v>
      </c>
    </row>
    <row r="242" spans="1:10" ht="12.75">
      <c r="A242" s="272" t="s">
        <v>66</v>
      </c>
      <c r="B242" s="283" t="s">
        <v>428</v>
      </c>
      <c r="D242" s="274" t="s">
        <v>843</v>
      </c>
      <c r="J242" s="272" t="s">
        <v>428</v>
      </c>
    </row>
    <row r="243" spans="1:10" ht="12.75">
      <c r="A243" s="272" t="s">
        <v>66</v>
      </c>
      <c r="B243" s="284" t="s">
        <v>604</v>
      </c>
      <c r="J243" s="272" t="s">
        <v>1733</v>
      </c>
    </row>
    <row r="244" spans="1:10" ht="12.75">
      <c r="A244" t="s">
        <v>566</v>
      </c>
      <c r="B244" t="s">
        <v>1007</v>
      </c>
      <c r="C244" s="294">
        <f>Баланс!C47</f>
        <v>0</v>
      </c>
      <c r="D244" s="275"/>
      <c r="J244" t="s">
        <v>834</v>
      </c>
    </row>
    <row r="245" spans="1:10" ht="12.75">
      <c r="A245" t="s">
        <v>566</v>
      </c>
      <c r="B245" t="s">
        <v>833</v>
      </c>
      <c r="C245" s="294">
        <f>Баланс!D47</f>
        <v>0</v>
      </c>
      <c r="J245" t="s">
        <v>405</v>
      </c>
    </row>
    <row r="246" spans="1:10" ht="12.75">
      <c r="A246" t="s">
        <v>566</v>
      </c>
      <c r="B246" t="s">
        <v>645</v>
      </c>
      <c r="C246" s="294">
        <f>Баланс!E47</f>
        <v>0</v>
      </c>
      <c r="J246" t="s">
        <v>461</v>
      </c>
    </row>
    <row r="247" spans="1:10" ht="12.75">
      <c r="A247" t="s">
        <v>566</v>
      </c>
      <c r="B247" t="s">
        <v>1434</v>
      </c>
      <c r="C247" s="294">
        <f>Баланс!F47</f>
        <v>0</v>
      </c>
      <c r="D247" s="275" t="s">
        <v>843</v>
      </c>
      <c r="J247" t="s">
        <v>1434</v>
      </c>
    </row>
    <row r="248" ht="12.75">
      <c r="A248" t="s">
        <v>761</v>
      </c>
    </row>
    <row r="249" spans="1:10" ht="12.75">
      <c r="A249" s="272" t="s">
        <v>66</v>
      </c>
      <c r="B249" s="284" t="s">
        <v>1219</v>
      </c>
      <c r="D249" s="274" t="s">
        <v>843</v>
      </c>
      <c r="J249" s="272" t="s">
        <v>501</v>
      </c>
    </row>
    <row r="250" spans="1:10" ht="12.75">
      <c r="A250" t="s">
        <v>566</v>
      </c>
      <c r="B250" t="s">
        <v>1007</v>
      </c>
      <c r="C250" s="294">
        <f>Баланс!G47</f>
        <v>0</v>
      </c>
      <c r="D250" s="275"/>
      <c r="J250" t="s">
        <v>834</v>
      </c>
    </row>
    <row r="251" spans="1:10" ht="12.75">
      <c r="A251" t="s">
        <v>566</v>
      </c>
      <c r="B251" t="s">
        <v>833</v>
      </c>
      <c r="C251" s="294">
        <f>Баланс!H47</f>
        <v>0</v>
      </c>
      <c r="J251" t="s">
        <v>405</v>
      </c>
    </row>
    <row r="252" spans="1:10" ht="12.75">
      <c r="A252" t="s">
        <v>566</v>
      </c>
      <c r="B252" t="s">
        <v>645</v>
      </c>
      <c r="C252" s="294">
        <f>Баланс!I47</f>
        <v>0</v>
      </c>
      <c r="J252" t="s">
        <v>461</v>
      </c>
    </row>
    <row r="253" spans="1:10" ht="12.75">
      <c r="A253" t="s">
        <v>566</v>
      </c>
      <c r="B253" t="s">
        <v>1434</v>
      </c>
      <c r="C253" s="294">
        <f>Баланс!J47</f>
        <v>0</v>
      </c>
      <c r="D253" s="275" t="s">
        <v>843</v>
      </c>
      <c r="J253" t="s">
        <v>1434</v>
      </c>
    </row>
    <row r="254" ht="12.75">
      <c r="A254" t="s">
        <v>761</v>
      </c>
    </row>
    <row r="255" ht="12.75">
      <c r="A255" t="s">
        <v>761</v>
      </c>
    </row>
    <row r="256" spans="1:10" ht="12.75">
      <c r="A256" s="272" t="s">
        <v>66</v>
      </c>
      <c r="B256" s="283" t="s">
        <v>491</v>
      </c>
      <c r="D256" s="274"/>
      <c r="J256" s="272" t="s">
        <v>284</v>
      </c>
    </row>
    <row r="257" spans="1:10" ht="12.75">
      <c r="A257" s="272" t="s">
        <v>66</v>
      </c>
      <c r="B257" s="284" t="s">
        <v>604</v>
      </c>
      <c r="J257" s="272" t="s">
        <v>1733</v>
      </c>
    </row>
    <row r="258" spans="1:10" ht="12.75">
      <c r="A258" t="s">
        <v>566</v>
      </c>
      <c r="B258" t="s">
        <v>1007</v>
      </c>
      <c r="C258" s="294">
        <f>Баланс!C49</f>
        <v>0</v>
      </c>
      <c r="D258" s="275"/>
      <c r="J258" t="s">
        <v>834</v>
      </c>
    </row>
    <row r="259" spans="1:10" ht="12.75">
      <c r="A259" t="s">
        <v>566</v>
      </c>
      <c r="B259" t="s">
        <v>833</v>
      </c>
      <c r="C259" s="294">
        <f>Баланс!D49</f>
        <v>0</v>
      </c>
      <c r="J259" t="s">
        <v>405</v>
      </c>
    </row>
    <row r="260" spans="1:10" ht="12.75">
      <c r="A260" t="s">
        <v>566</v>
      </c>
      <c r="B260" t="s">
        <v>645</v>
      </c>
      <c r="C260" s="294">
        <f>Баланс!E49</f>
        <v>0</v>
      </c>
      <c r="J260" t="s">
        <v>461</v>
      </c>
    </row>
    <row r="261" spans="1:10" ht="12.75">
      <c r="A261" t="s">
        <v>566</v>
      </c>
      <c r="B261" t="s">
        <v>1434</v>
      </c>
      <c r="C261" s="294">
        <f>Баланс!F49</f>
        <v>0</v>
      </c>
      <c r="D261" s="275" t="s">
        <v>843</v>
      </c>
      <c r="J261" t="s">
        <v>1434</v>
      </c>
    </row>
    <row r="262" ht="12.75">
      <c r="A262" t="s">
        <v>761</v>
      </c>
    </row>
    <row r="263" spans="1:10" ht="12.75">
      <c r="A263" s="272" t="s">
        <v>66</v>
      </c>
      <c r="B263" s="284" t="s">
        <v>1219</v>
      </c>
      <c r="D263" s="274" t="s">
        <v>843</v>
      </c>
      <c r="J263" s="272" t="s">
        <v>501</v>
      </c>
    </row>
    <row r="264" spans="1:10" ht="12.75">
      <c r="A264" t="s">
        <v>566</v>
      </c>
      <c r="B264" t="s">
        <v>1007</v>
      </c>
      <c r="C264" s="294">
        <f>Баланс!G49</f>
        <v>0</v>
      </c>
      <c r="D264" s="275"/>
      <c r="J264" t="s">
        <v>834</v>
      </c>
    </row>
    <row r="265" spans="1:10" ht="12.75">
      <c r="A265" t="s">
        <v>566</v>
      </c>
      <c r="B265" t="s">
        <v>833</v>
      </c>
      <c r="C265" s="294">
        <f>Баланс!H49</f>
        <v>0</v>
      </c>
      <c r="J265" t="s">
        <v>405</v>
      </c>
    </row>
    <row r="266" spans="1:10" ht="12.75">
      <c r="A266" t="s">
        <v>566</v>
      </c>
      <c r="B266" t="s">
        <v>645</v>
      </c>
      <c r="C266" s="294">
        <f>Баланс!I49</f>
        <v>0</v>
      </c>
      <c r="J266" t="s">
        <v>461</v>
      </c>
    </row>
    <row r="267" spans="1:10" ht="12.75">
      <c r="A267" t="s">
        <v>566</v>
      </c>
      <c r="B267" t="s">
        <v>1434</v>
      </c>
      <c r="C267" s="294">
        <f>Баланс!J49</f>
        <v>0</v>
      </c>
      <c r="D267" s="275" t="s">
        <v>843</v>
      </c>
      <c r="J267" t="s">
        <v>1434</v>
      </c>
    </row>
    <row r="268" ht="12.75">
      <c r="A268" t="s">
        <v>761</v>
      </c>
    </row>
    <row r="269" ht="12.75">
      <c r="A269" t="s">
        <v>761</v>
      </c>
    </row>
    <row r="270" ht="12.75">
      <c r="A270" t="s">
        <v>761</v>
      </c>
    </row>
    <row r="271" spans="1:10" ht="12.75">
      <c r="A271" s="272" t="s">
        <v>66</v>
      </c>
      <c r="B271" s="282" t="s">
        <v>166</v>
      </c>
      <c r="D271" s="274"/>
      <c r="J271" s="272" t="s">
        <v>658</v>
      </c>
    </row>
    <row r="272" spans="1:10" ht="12.75">
      <c r="A272" s="272" t="s">
        <v>66</v>
      </c>
      <c r="B272" s="283" t="s">
        <v>604</v>
      </c>
      <c r="J272" s="272" t="s">
        <v>1733</v>
      </c>
    </row>
    <row r="273" spans="1:10" ht="12.75">
      <c r="A273" t="s">
        <v>566</v>
      </c>
      <c r="B273" t="s">
        <v>1007</v>
      </c>
      <c r="C273" s="294">
        <f>Баланс!C50</f>
        <v>0</v>
      </c>
      <c r="D273" s="275"/>
      <c r="J273" t="s">
        <v>834</v>
      </c>
    </row>
    <row r="274" spans="1:10" ht="12.75">
      <c r="A274" t="s">
        <v>566</v>
      </c>
      <c r="B274" t="s">
        <v>833</v>
      </c>
      <c r="C274" s="294">
        <f>Баланс!D50</f>
        <v>0</v>
      </c>
      <c r="J274" t="s">
        <v>405</v>
      </c>
    </row>
    <row r="275" spans="1:10" ht="12.75">
      <c r="A275" t="s">
        <v>566</v>
      </c>
      <c r="B275" t="s">
        <v>645</v>
      </c>
      <c r="C275" s="294">
        <f>Баланс!E50</f>
        <v>0</v>
      </c>
      <c r="J275" t="s">
        <v>461</v>
      </c>
    </row>
    <row r="276" spans="1:10" ht="12.75">
      <c r="A276" t="s">
        <v>566</v>
      </c>
      <c r="B276" t="s">
        <v>1434</v>
      </c>
      <c r="C276" s="294">
        <f>Баланс!F50</f>
        <v>0</v>
      </c>
      <c r="D276" s="275" t="s">
        <v>843</v>
      </c>
      <c r="J276" t="s">
        <v>1434</v>
      </c>
    </row>
    <row r="277" ht="12.75">
      <c r="A277" t="s">
        <v>761</v>
      </c>
    </row>
    <row r="278" spans="1:10" ht="12.75">
      <c r="A278" s="272" t="s">
        <v>66</v>
      </c>
      <c r="B278" s="283" t="s">
        <v>1219</v>
      </c>
      <c r="D278" s="274" t="s">
        <v>843</v>
      </c>
      <c r="J278" s="272" t="s">
        <v>501</v>
      </c>
    </row>
    <row r="279" spans="1:10" ht="12.75">
      <c r="A279" t="s">
        <v>566</v>
      </c>
      <c r="B279" t="s">
        <v>1007</v>
      </c>
      <c r="C279" s="294">
        <f>Баланс!G50</f>
        <v>0</v>
      </c>
      <c r="D279" s="275"/>
      <c r="J279" t="s">
        <v>834</v>
      </c>
    </row>
    <row r="280" spans="1:10" ht="12.75">
      <c r="A280" t="s">
        <v>566</v>
      </c>
      <c r="B280" t="s">
        <v>833</v>
      </c>
      <c r="C280" s="294">
        <f>Баланс!H50</f>
        <v>0</v>
      </c>
      <c r="J280" t="s">
        <v>405</v>
      </c>
    </row>
    <row r="281" spans="1:10" ht="12.75">
      <c r="A281" t="s">
        <v>566</v>
      </c>
      <c r="B281" t="s">
        <v>645</v>
      </c>
      <c r="C281" s="294">
        <f>Баланс!I50</f>
        <v>0</v>
      </c>
      <c r="J281" t="s">
        <v>461</v>
      </c>
    </row>
    <row r="282" spans="1:10" ht="12.75">
      <c r="A282" t="s">
        <v>566</v>
      </c>
      <c r="B282" t="s">
        <v>1434</v>
      </c>
      <c r="C282" s="294">
        <f>Баланс!J50</f>
        <v>0</v>
      </c>
      <c r="D282" s="275" t="s">
        <v>843</v>
      </c>
      <c r="J282" t="s">
        <v>1434</v>
      </c>
    </row>
    <row r="283" ht="12.75">
      <c r="A283" t="s">
        <v>761</v>
      </c>
    </row>
    <row r="284" ht="12.75">
      <c r="A284" t="s">
        <v>761</v>
      </c>
    </row>
    <row r="285" spans="1:10" ht="12.75">
      <c r="A285" s="272" t="s">
        <v>66</v>
      </c>
      <c r="B285" s="282" t="s">
        <v>635</v>
      </c>
      <c r="D285" s="274"/>
      <c r="J285" s="272" t="s">
        <v>31</v>
      </c>
    </row>
    <row r="286" spans="1:10" ht="12.75">
      <c r="A286" s="272" t="s">
        <v>66</v>
      </c>
      <c r="B286" s="283" t="s">
        <v>604</v>
      </c>
      <c r="J286" s="272" t="s">
        <v>1733</v>
      </c>
    </row>
    <row r="287" spans="1:10" ht="12.75">
      <c r="A287" t="s">
        <v>566</v>
      </c>
      <c r="B287" t="s">
        <v>1007</v>
      </c>
      <c r="C287" s="294">
        <f>Баланс!C51</f>
        <v>0</v>
      </c>
      <c r="D287" s="275"/>
      <c r="J287" t="s">
        <v>834</v>
      </c>
    </row>
    <row r="288" spans="1:10" ht="12.75">
      <c r="A288" t="s">
        <v>566</v>
      </c>
      <c r="B288" t="s">
        <v>833</v>
      </c>
      <c r="C288" s="294">
        <f>Баланс!D51</f>
        <v>0</v>
      </c>
      <c r="J288" t="s">
        <v>405</v>
      </c>
    </row>
    <row r="289" spans="1:10" ht="12.75">
      <c r="A289" t="s">
        <v>566</v>
      </c>
      <c r="B289" t="s">
        <v>645</v>
      </c>
      <c r="C289" s="294">
        <f>Баланс!E51</f>
        <v>0</v>
      </c>
      <c r="J289" t="s">
        <v>461</v>
      </c>
    </row>
    <row r="290" spans="1:10" ht="12.75">
      <c r="A290" t="s">
        <v>566</v>
      </c>
      <c r="B290" t="s">
        <v>1434</v>
      </c>
      <c r="C290" s="294">
        <f>Баланс!F51</f>
        <v>0</v>
      </c>
      <c r="D290" s="275" t="s">
        <v>843</v>
      </c>
      <c r="J290" t="s">
        <v>1434</v>
      </c>
    </row>
    <row r="291" ht="12.75">
      <c r="A291" t="s">
        <v>761</v>
      </c>
    </row>
    <row r="292" spans="1:10" ht="12.75">
      <c r="A292" s="272" t="s">
        <v>66</v>
      </c>
      <c r="B292" s="283" t="s">
        <v>1219</v>
      </c>
      <c r="D292" s="274" t="s">
        <v>843</v>
      </c>
      <c r="J292" s="272" t="s">
        <v>501</v>
      </c>
    </row>
    <row r="293" spans="1:10" ht="12.75">
      <c r="A293" t="s">
        <v>566</v>
      </c>
      <c r="B293" t="s">
        <v>1007</v>
      </c>
      <c r="C293" s="294">
        <f>Баланс!G51</f>
        <v>0</v>
      </c>
      <c r="D293" s="275"/>
      <c r="J293" t="s">
        <v>834</v>
      </c>
    </row>
    <row r="294" spans="1:10" ht="12.75">
      <c r="A294" t="s">
        <v>566</v>
      </c>
      <c r="B294" t="s">
        <v>833</v>
      </c>
      <c r="C294" s="294">
        <f>Баланс!H51</f>
        <v>0</v>
      </c>
      <c r="J294" t="s">
        <v>405</v>
      </c>
    </row>
    <row r="295" spans="1:10" ht="12.75">
      <c r="A295" t="s">
        <v>566</v>
      </c>
      <c r="B295" t="s">
        <v>645</v>
      </c>
      <c r="C295" s="294">
        <f>Баланс!I51</f>
        <v>0</v>
      </c>
      <c r="J295" t="s">
        <v>461</v>
      </c>
    </row>
    <row r="296" spans="1:10" ht="12.75">
      <c r="A296" t="s">
        <v>566</v>
      </c>
      <c r="B296" t="s">
        <v>1434</v>
      </c>
      <c r="C296" s="294">
        <f>Баланс!J51</f>
        <v>0</v>
      </c>
      <c r="D296" s="275" t="s">
        <v>843</v>
      </c>
      <c r="J296" t="s">
        <v>1434</v>
      </c>
    </row>
    <row r="297" ht="12.75">
      <c r="A297" t="s">
        <v>761</v>
      </c>
    </row>
    <row r="298" ht="12.75">
      <c r="A298" t="s">
        <v>761</v>
      </c>
    </row>
    <row r="299" spans="1:10" ht="12.75">
      <c r="A299" s="272" t="s">
        <v>66</v>
      </c>
      <c r="B299" s="282" t="s">
        <v>696</v>
      </c>
      <c r="D299" s="274"/>
      <c r="J299" s="272" t="s">
        <v>1214</v>
      </c>
    </row>
    <row r="300" spans="1:10" ht="12.75">
      <c r="A300" s="272" t="s">
        <v>66</v>
      </c>
      <c r="B300" s="283" t="s">
        <v>604</v>
      </c>
      <c r="J300" s="272" t="s">
        <v>1733</v>
      </c>
    </row>
    <row r="301" spans="1:10" ht="12.75">
      <c r="A301" t="s">
        <v>566</v>
      </c>
      <c r="B301" t="s">
        <v>1007</v>
      </c>
      <c r="C301" s="294">
        <f>Баланс!C52</f>
        <v>0</v>
      </c>
      <c r="D301" s="275"/>
      <c r="J301" t="s">
        <v>834</v>
      </c>
    </row>
    <row r="302" spans="1:10" ht="12.75">
      <c r="A302" t="s">
        <v>566</v>
      </c>
      <c r="B302" t="s">
        <v>833</v>
      </c>
      <c r="C302" s="294">
        <f>Баланс!D52</f>
        <v>0</v>
      </c>
      <c r="J302" t="s">
        <v>405</v>
      </c>
    </row>
    <row r="303" spans="1:10" ht="12.75">
      <c r="A303" t="s">
        <v>566</v>
      </c>
      <c r="B303" t="s">
        <v>645</v>
      </c>
      <c r="C303" s="294">
        <f>Баланс!E52</f>
        <v>0</v>
      </c>
      <c r="J303" t="s">
        <v>461</v>
      </c>
    </row>
    <row r="304" spans="1:10" ht="12.75">
      <c r="A304" t="s">
        <v>566</v>
      </c>
      <c r="B304" t="s">
        <v>1434</v>
      </c>
      <c r="C304" s="294">
        <f>Баланс!F52</f>
        <v>0</v>
      </c>
      <c r="D304" s="275" t="s">
        <v>843</v>
      </c>
      <c r="J304" t="s">
        <v>1434</v>
      </c>
    </row>
    <row r="305" ht="12.75">
      <c r="A305" t="s">
        <v>761</v>
      </c>
    </row>
    <row r="306" spans="1:10" ht="12.75">
      <c r="A306" s="272" t="s">
        <v>66</v>
      </c>
      <c r="B306" s="283" t="s">
        <v>1219</v>
      </c>
      <c r="D306" s="274" t="s">
        <v>843</v>
      </c>
      <c r="J306" s="272" t="s">
        <v>501</v>
      </c>
    </row>
    <row r="307" spans="1:10" ht="12.75">
      <c r="A307" t="s">
        <v>566</v>
      </c>
      <c r="B307" t="s">
        <v>1007</v>
      </c>
      <c r="C307" s="294">
        <f>Баланс!G52</f>
        <v>0</v>
      </c>
      <c r="D307" s="275"/>
      <c r="J307" t="s">
        <v>834</v>
      </c>
    </row>
    <row r="308" spans="1:10" ht="12.75">
      <c r="A308" t="s">
        <v>566</v>
      </c>
      <c r="B308" t="s">
        <v>833</v>
      </c>
      <c r="C308" s="294">
        <f>Баланс!H52</f>
        <v>0</v>
      </c>
      <c r="J308" t="s">
        <v>405</v>
      </c>
    </row>
    <row r="309" spans="1:10" ht="12.75">
      <c r="A309" t="s">
        <v>566</v>
      </c>
      <c r="B309" t="s">
        <v>645</v>
      </c>
      <c r="C309" s="294">
        <f>Баланс!I52</f>
        <v>0</v>
      </c>
      <c r="J309" t="s">
        <v>461</v>
      </c>
    </row>
    <row r="310" spans="1:10" ht="12.75">
      <c r="A310" t="s">
        <v>566</v>
      </c>
      <c r="B310" t="s">
        <v>1434</v>
      </c>
      <c r="C310" s="294">
        <f>Баланс!J52</f>
        <v>0</v>
      </c>
      <c r="D310" s="275" t="s">
        <v>843</v>
      </c>
      <c r="J310" t="s">
        <v>1434</v>
      </c>
    </row>
    <row r="311" ht="12.75">
      <c r="A311" t="s">
        <v>761</v>
      </c>
    </row>
    <row r="312" ht="12.75">
      <c r="A312" t="s">
        <v>761</v>
      </c>
    </row>
    <row r="313" spans="1:10" ht="12.75">
      <c r="A313" s="272" t="s">
        <v>66</v>
      </c>
      <c r="B313" s="282" t="s">
        <v>1434</v>
      </c>
      <c r="D313" s="274" t="s">
        <v>843</v>
      </c>
      <c r="J313" s="272" t="s">
        <v>201</v>
      </c>
    </row>
    <row r="314" spans="1:10" ht="12.75">
      <c r="A314" s="272" t="s">
        <v>66</v>
      </c>
      <c r="B314" s="283" t="s">
        <v>604</v>
      </c>
      <c r="J314" s="272" t="s">
        <v>1733</v>
      </c>
    </row>
    <row r="315" spans="1:10" ht="12.75">
      <c r="A315" t="s">
        <v>566</v>
      </c>
      <c r="B315" t="s">
        <v>1007</v>
      </c>
      <c r="C315" s="294">
        <f>Баланс!C54</f>
        <v>75399.98</v>
      </c>
      <c r="D315" s="275"/>
      <c r="J315" t="s">
        <v>834</v>
      </c>
    </row>
    <row r="316" spans="1:10" ht="12.75">
      <c r="A316" t="s">
        <v>566</v>
      </c>
      <c r="B316" t="s">
        <v>833</v>
      </c>
      <c r="C316" s="294">
        <f>Баланс!D54</f>
        <v>4179697.83</v>
      </c>
      <c r="J316" t="s">
        <v>405</v>
      </c>
    </row>
    <row r="317" spans="1:10" ht="12.75">
      <c r="A317" t="s">
        <v>566</v>
      </c>
      <c r="B317" t="s">
        <v>645</v>
      </c>
      <c r="C317" s="294">
        <f>Баланс!E54</f>
        <v>0</v>
      </c>
      <c r="J317" t="s">
        <v>461</v>
      </c>
    </row>
    <row r="318" spans="1:10" ht="12.75">
      <c r="A318" t="s">
        <v>566</v>
      </c>
      <c r="B318" t="s">
        <v>1434</v>
      </c>
      <c r="C318" s="294">
        <f>Баланс!F54</f>
        <v>4255097.81</v>
      </c>
      <c r="D318" s="275" t="s">
        <v>843</v>
      </c>
      <c r="J318" t="s">
        <v>1434</v>
      </c>
    </row>
    <row r="319" ht="12.75">
      <c r="A319" t="s">
        <v>761</v>
      </c>
    </row>
    <row r="320" spans="1:10" ht="12.75">
      <c r="A320" s="272" t="s">
        <v>66</v>
      </c>
      <c r="B320" s="283" t="s">
        <v>1219</v>
      </c>
      <c r="D320" s="274" t="s">
        <v>843</v>
      </c>
      <c r="J320" s="272" t="s">
        <v>501</v>
      </c>
    </row>
    <row r="321" spans="1:10" ht="12.75">
      <c r="A321" t="s">
        <v>566</v>
      </c>
      <c r="B321" t="s">
        <v>1007</v>
      </c>
      <c r="C321" s="294">
        <f>Баланс!G54</f>
        <v>176333</v>
      </c>
      <c r="D321" s="275"/>
      <c r="J321" t="s">
        <v>834</v>
      </c>
    </row>
    <row r="322" spans="1:10" ht="12.75">
      <c r="A322" t="s">
        <v>566</v>
      </c>
      <c r="B322" t="s">
        <v>833</v>
      </c>
      <c r="C322" s="294">
        <f>Баланс!H54</f>
        <v>33947991.76</v>
      </c>
      <c r="J322" t="s">
        <v>405</v>
      </c>
    </row>
    <row r="323" spans="1:10" ht="12.75">
      <c r="A323" t="s">
        <v>566</v>
      </c>
      <c r="B323" t="s">
        <v>645</v>
      </c>
      <c r="C323" s="294">
        <f>Баланс!I54</f>
        <v>90898.32</v>
      </c>
      <c r="J323" t="s">
        <v>461</v>
      </c>
    </row>
    <row r="324" spans="1:10" ht="12.75">
      <c r="A324" t="s">
        <v>566</v>
      </c>
      <c r="B324" t="s">
        <v>1434</v>
      </c>
      <c r="C324" s="294">
        <f>Баланс!J54</f>
        <v>34215223.08</v>
      </c>
      <c r="D324" s="275" t="s">
        <v>843</v>
      </c>
      <c r="J324" t="s">
        <v>1434</v>
      </c>
    </row>
    <row r="325" ht="12.75">
      <c r="A325" t="s">
        <v>761</v>
      </c>
    </row>
    <row r="326" ht="12.75">
      <c r="A326" t="s">
        <v>761</v>
      </c>
    </row>
    <row r="327" ht="12.75">
      <c r="A327" t="s">
        <v>761</v>
      </c>
    </row>
    <row r="328" spans="1:10" ht="14.25">
      <c r="A328" s="272" t="s">
        <v>66</v>
      </c>
      <c r="B328" s="281" t="s">
        <v>246</v>
      </c>
      <c r="J328" s="272" t="s">
        <v>1476</v>
      </c>
    </row>
    <row r="329" spans="1:10" ht="12.75">
      <c r="A329" s="272" t="s">
        <v>66</v>
      </c>
      <c r="B329" s="282" t="s">
        <v>901</v>
      </c>
      <c r="J329" s="272" t="s">
        <v>24</v>
      </c>
    </row>
    <row r="330" spans="1:10" ht="12.75">
      <c r="A330" s="272" t="s">
        <v>66</v>
      </c>
      <c r="B330" s="283" t="s">
        <v>428</v>
      </c>
      <c r="D330" s="274" t="s">
        <v>843</v>
      </c>
      <c r="J330" s="272" t="s">
        <v>428</v>
      </c>
    </row>
    <row r="331" spans="1:10" ht="12.75">
      <c r="A331" s="272" t="s">
        <v>66</v>
      </c>
      <c r="B331" s="284" t="s">
        <v>604</v>
      </c>
      <c r="J331" s="272" t="s">
        <v>1733</v>
      </c>
    </row>
    <row r="332" spans="1:10" ht="12.75">
      <c r="A332" t="s">
        <v>566</v>
      </c>
      <c r="B332" t="s">
        <v>1007</v>
      </c>
      <c r="C332" s="294">
        <f>Баланс!C56</f>
        <v>0</v>
      </c>
      <c r="D332" s="275"/>
      <c r="J332" t="s">
        <v>834</v>
      </c>
    </row>
    <row r="333" spans="1:10" ht="12.75">
      <c r="A333" t="s">
        <v>566</v>
      </c>
      <c r="B333" t="s">
        <v>833</v>
      </c>
      <c r="C333" s="294">
        <f>Баланс!D56</f>
        <v>0</v>
      </c>
      <c r="J333" t="s">
        <v>405</v>
      </c>
    </row>
    <row r="334" spans="1:10" ht="12.75">
      <c r="A334" t="s">
        <v>566</v>
      </c>
      <c r="B334" t="s">
        <v>645</v>
      </c>
      <c r="C334" s="294">
        <f>Баланс!E56</f>
        <v>43502.72</v>
      </c>
      <c r="J334" t="s">
        <v>461</v>
      </c>
    </row>
    <row r="335" spans="1:10" ht="12.75">
      <c r="A335" t="s">
        <v>566</v>
      </c>
      <c r="B335" t="s">
        <v>1434</v>
      </c>
      <c r="C335" s="294">
        <f>Баланс!F56</f>
        <v>43502.72</v>
      </c>
      <c r="D335" s="275" t="s">
        <v>843</v>
      </c>
      <c r="J335" t="s">
        <v>1434</v>
      </c>
    </row>
    <row r="336" ht="12.75">
      <c r="A336" t="s">
        <v>761</v>
      </c>
    </row>
    <row r="337" spans="1:10" ht="12.75">
      <c r="A337" s="272" t="s">
        <v>66</v>
      </c>
      <c r="B337" s="284" t="s">
        <v>1219</v>
      </c>
      <c r="D337" s="274" t="s">
        <v>843</v>
      </c>
      <c r="J337" s="272" t="s">
        <v>501</v>
      </c>
    </row>
    <row r="338" spans="1:10" ht="12.75">
      <c r="A338" t="s">
        <v>566</v>
      </c>
      <c r="B338" t="s">
        <v>1007</v>
      </c>
      <c r="C338" s="294">
        <f>Баланс!G56</f>
        <v>0</v>
      </c>
      <c r="D338" s="275"/>
      <c r="J338" t="s">
        <v>834</v>
      </c>
    </row>
    <row r="339" spans="1:10" ht="12.75">
      <c r="A339" t="s">
        <v>566</v>
      </c>
      <c r="B339" t="s">
        <v>833</v>
      </c>
      <c r="C339" s="294">
        <f>Баланс!H56</f>
        <v>0</v>
      </c>
      <c r="J339" t="s">
        <v>405</v>
      </c>
    </row>
    <row r="340" spans="1:10" ht="12.75">
      <c r="A340" t="s">
        <v>566</v>
      </c>
      <c r="B340" t="s">
        <v>645</v>
      </c>
      <c r="C340" s="294">
        <f>Баланс!I56</f>
        <v>25800</v>
      </c>
      <c r="J340" t="s">
        <v>461</v>
      </c>
    </row>
    <row r="341" spans="1:10" ht="12.75">
      <c r="A341" t="s">
        <v>566</v>
      </c>
      <c r="B341" t="s">
        <v>1434</v>
      </c>
      <c r="C341" s="294">
        <f>Баланс!J56</f>
        <v>25800</v>
      </c>
      <c r="D341" s="275" t="s">
        <v>843</v>
      </c>
      <c r="J341" t="s">
        <v>1434</v>
      </c>
    </row>
    <row r="342" ht="12.75">
      <c r="A342" t="s">
        <v>761</v>
      </c>
    </row>
    <row r="343" ht="12.75">
      <c r="A343" t="s">
        <v>761</v>
      </c>
    </row>
    <row r="344" spans="1:10" ht="12.75">
      <c r="A344" s="272" t="s">
        <v>66</v>
      </c>
      <c r="B344" s="283" t="s">
        <v>136</v>
      </c>
      <c r="D344" s="274"/>
      <c r="J344" s="272" t="s">
        <v>535</v>
      </c>
    </row>
    <row r="345" spans="1:10" ht="12.75">
      <c r="A345" s="272" t="s">
        <v>66</v>
      </c>
      <c r="B345" s="284" t="s">
        <v>604</v>
      </c>
      <c r="J345" s="272" t="s">
        <v>1733</v>
      </c>
    </row>
    <row r="346" spans="1:10" ht="12.75">
      <c r="A346" t="s">
        <v>566</v>
      </c>
      <c r="B346" t="s">
        <v>1007</v>
      </c>
      <c r="C346" s="294">
        <f>Баланс!C58</f>
        <v>0</v>
      </c>
      <c r="D346" s="275"/>
      <c r="J346" t="s">
        <v>834</v>
      </c>
    </row>
    <row r="347" spans="1:10" ht="12.75">
      <c r="A347" t="s">
        <v>566</v>
      </c>
      <c r="B347" t="s">
        <v>833</v>
      </c>
      <c r="C347" s="294">
        <f>Баланс!D58</f>
        <v>0</v>
      </c>
      <c r="J347" t="s">
        <v>405</v>
      </c>
    </row>
    <row r="348" spans="1:10" ht="12.75">
      <c r="A348" t="s">
        <v>566</v>
      </c>
      <c r="B348" t="s">
        <v>645</v>
      </c>
      <c r="C348" s="294">
        <f>Баланс!E58</f>
        <v>43502.72</v>
      </c>
      <c r="J348" t="s">
        <v>461</v>
      </c>
    </row>
    <row r="349" spans="1:10" ht="12.75">
      <c r="A349" t="s">
        <v>566</v>
      </c>
      <c r="B349" t="s">
        <v>1434</v>
      </c>
      <c r="C349" s="294">
        <f>Баланс!F58</f>
        <v>43502.72</v>
      </c>
      <c r="D349" s="275" t="s">
        <v>843</v>
      </c>
      <c r="J349" t="s">
        <v>1434</v>
      </c>
    </row>
    <row r="350" ht="12.75">
      <c r="A350" t="s">
        <v>761</v>
      </c>
    </row>
    <row r="351" spans="1:10" ht="12.75">
      <c r="A351" s="272" t="s">
        <v>66</v>
      </c>
      <c r="B351" s="284" t="s">
        <v>1219</v>
      </c>
      <c r="D351" s="274" t="s">
        <v>843</v>
      </c>
      <c r="J351" s="272" t="s">
        <v>501</v>
      </c>
    </row>
    <row r="352" spans="1:10" ht="12.75">
      <c r="A352" t="s">
        <v>566</v>
      </c>
      <c r="B352" t="s">
        <v>1007</v>
      </c>
      <c r="C352" s="294">
        <f>Баланс!G58</f>
        <v>0</v>
      </c>
      <c r="D352" s="275"/>
      <c r="J352" t="s">
        <v>834</v>
      </c>
    </row>
    <row r="353" spans="1:10" ht="12.75">
      <c r="A353" t="s">
        <v>566</v>
      </c>
      <c r="B353" t="s">
        <v>833</v>
      </c>
      <c r="C353" s="294">
        <f>Баланс!H58</f>
        <v>0</v>
      </c>
      <c r="J353" t="s">
        <v>405</v>
      </c>
    </row>
    <row r="354" spans="1:10" ht="12.75">
      <c r="A354" t="s">
        <v>566</v>
      </c>
      <c r="B354" t="s">
        <v>645</v>
      </c>
      <c r="C354" s="294">
        <f>Баланс!I58</f>
        <v>25800</v>
      </c>
      <c r="J354" t="s">
        <v>461</v>
      </c>
    </row>
    <row r="355" spans="1:10" ht="12.75">
      <c r="A355" t="s">
        <v>566</v>
      </c>
      <c r="B355" t="s">
        <v>1434</v>
      </c>
      <c r="C355" s="294">
        <f>Баланс!J58</f>
        <v>25800</v>
      </c>
      <c r="D355" s="275" t="s">
        <v>843</v>
      </c>
      <c r="J355" t="s">
        <v>1434</v>
      </c>
    </row>
    <row r="356" ht="12.75">
      <c r="A356" t="s">
        <v>761</v>
      </c>
    </row>
    <row r="357" ht="12.75">
      <c r="A357" t="s">
        <v>761</v>
      </c>
    </row>
    <row r="358" spans="1:10" ht="12.75">
      <c r="A358" s="272" t="s">
        <v>66</v>
      </c>
      <c r="B358" s="283" t="s">
        <v>600</v>
      </c>
      <c r="D358" s="274"/>
      <c r="J358" s="272" t="s">
        <v>1077</v>
      </c>
    </row>
    <row r="359" spans="1:10" ht="12.75">
      <c r="A359" s="272" t="s">
        <v>66</v>
      </c>
      <c r="B359" s="284" t="s">
        <v>428</v>
      </c>
      <c r="D359" s="274" t="s">
        <v>843</v>
      </c>
      <c r="J359" s="272" t="s">
        <v>428</v>
      </c>
    </row>
    <row r="360" spans="1:10" ht="12.75">
      <c r="A360" s="272" t="s">
        <v>66</v>
      </c>
      <c r="B360" s="310" t="s">
        <v>604</v>
      </c>
      <c r="J360" s="272" t="s">
        <v>1733</v>
      </c>
    </row>
    <row r="361" spans="1:10" ht="12.75">
      <c r="A361" t="s">
        <v>566</v>
      </c>
      <c r="B361" t="s">
        <v>1007</v>
      </c>
      <c r="C361" s="294">
        <f>Баланс!C59</f>
        <v>0</v>
      </c>
      <c r="D361" s="275"/>
      <c r="J361" t="s">
        <v>834</v>
      </c>
    </row>
    <row r="362" spans="1:10" ht="12.75">
      <c r="A362" t="s">
        <v>566</v>
      </c>
      <c r="B362" t="s">
        <v>833</v>
      </c>
      <c r="C362" s="294">
        <f>Баланс!D59</f>
        <v>0</v>
      </c>
      <c r="J362" t="s">
        <v>405</v>
      </c>
    </row>
    <row r="363" spans="1:10" ht="12.75">
      <c r="A363" t="s">
        <v>566</v>
      </c>
      <c r="B363" t="s">
        <v>645</v>
      </c>
      <c r="C363" s="294">
        <f>Баланс!E59</f>
        <v>0</v>
      </c>
      <c r="J363" t="s">
        <v>461</v>
      </c>
    </row>
    <row r="364" spans="1:10" ht="12.75">
      <c r="A364" t="s">
        <v>566</v>
      </c>
      <c r="B364" t="s">
        <v>1434</v>
      </c>
      <c r="C364" s="294">
        <f>Баланс!F59</f>
        <v>0</v>
      </c>
      <c r="D364" s="275" t="s">
        <v>843</v>
      </c>
      <c r="J364" t="s">
        <v>1434</v>
      </c>
    </row>
    <row r="365" ht="12.75">
      <c r="A365" t="s">
        <v>761</v>
      </c>
    </row>
    <row r="366" spans="1:10" ht="12.75">
      <c r="A366" s="272" t="s">
        <v>66</v>
      </c>
      <c r="B366" s="310" t="s">
        <v>1219</v>
      </c>
      <c r="D366" s="274" t="s">
        <v>843</v>
      </c>
      <c r="J366" s="272" t="s">
        <v>501</v>
      </c>
    </row>
    <row r="367" spans="1:10" ht="12.75">
      <c r="A367" t="s">
        <v>566</v>
      </c>
      <c r="B367" t="s">
        <v>1007</v>
      </c>
      <c r="C367" s="294">
        <f>Баланс!G59</f>
        <v>0</v>
      </c>
      <c r="D367" s="275"/>
      <c r="J367" t="s">
        <v>834</v>
      </c>
    </row>
    <row r="368" spans="1:10" ht="12.75">
      <c r="A368" t="s">
        <v>566</v>
      </c>
      <c r="B368" t="s">
        <v>833</v>
      </c>
      <c r="C368" s="294">
        <f>Баланс!H59</f>
        <v>0</v>
      </c>
      <c r="J368" t="s">
        <v>405</v>
      </c>
    </row>
    <row r="369" spans="1:10" ht="12.75">
      <c r="A369" t="s">
        <v>566</v>
      </c>
      <c r="B369" t="s">
        <v>645</v>
      </c>
      <c r="C369" s="294">
        <f>Баланс!I59</f>
        <v>0</v>
      </c>
      <c r="J369" t="s">
        <v>461</v>
      </c>
    </row>
    <row r="370" spans="1:10" ht="12.75">
      <c r="A370" t="s">
        <v>566</v>
      </c>
      <c r="B370" t="s">
        <v>1434</v>
      </c>
      <c r="C370" s="294">
        <f>Баланс!J59</f>
        <v>0</v>
      </c>
      <c r="D370" s="275" t="s">
        <v>843</v>
      </c>
      <c r="J370" t="s">
        <v>1434</v>
      </c>
    </row>
    <row r="371" ht="12.75">
      <c r="A371" t="s">
        <v>761</v>
      </c>
    </row>
    <row r="372" ht="12.75">
      <c r="A372" t="s">
        <v>761</v>
      </c>
    </row>
    <row r="373" spans="1:10" ht="12.75">
      <c r="A373" s="272" t="s">
        <v>66</v>
      </c>
      <c r="B373" s="284" t="s">
        <v>588</v>
      </c>
      <c r="J373" s="272" t="s">
        <v>239</v>
      </c>
    </row>
    <row r="374" spans="1:10" ht="12.75">
      <c r="A374" s="272" t="s">
        <v>66</v>
      </c>
      <c r="B374" s="310" t="s">
        <v>428</v>
      </c>
      <c r="D374" s="274" t="s">
        <v>843</v>
      </c>
      <c r="J374" s="272" t="s">
        <v>428</v>
      </c>
    </row>
    <row r="375" spans="1:10" ht="12.75">
      <c r="A375" s="272" t="s">
        <v>66</v>
      </c>
      <c r="B375" s="311" t="s">
        <v>604</v>
      </c>
      <c r="J375" s="272" t="s">
        <v>1733</v>
      </c>
    </row>
    <row r="376" spans="1:10" ht="12.75">
      <c r="A376" t="s">
        <v>566</v>
      </c>
      <c r="B376" t="s">
        <v>1007</v>
      </c>
      <c r="C376" s="294">
        <f>Баланс!C61</f>
        <v>0</v>
      </c>
      <c r="D376" s="275"/>
      <c r="J376" t="s">
        <v>834</v>
      </c>
    </row>
    <row r="377" spans="1:10" ht="12.75">
      <c r="A377" t="s">
        <v>566</v>
      </c>
      <c r="B377" t="s">
        <v>833</v>
      </c>
      <c r="C377" s="294">
        <f>Баланс!D61</f>
        <v>0</v>
      </c>
      <c r="J377" t="s">
        <v>405</v>
      </c>
    </row>
    <row r="378" spans="1:10" ht="12.75">
      <c r="A378" t="s">
        <v>566</v>
      </c>
      <c r="B378" t="s">
        <v>645</v>
      </c>
      <c r="C378" s="294">
        <f>Баланс!E61</f>
        <v>0</v>
      </c>
      <c r="J378" t="s">
        <v>461</v>
      </c>
    </row>
    <row r="379" spans="1:10" ht="12.75">
      <c r="A379" t="s">
        <v>566</v>
      </c>
      <c r="B379" t="s">
        <v>1434</v>
      </c>
      <c r="C379" s="294">
        <f>Баланс!F61</f>
        <v>0</v>
      </c>
      <c r="D379" s="275" t="s">
        <v>843</v>
      </c>
      <c r="J379" t="s">
        <v>1434</v>
      </c>
    </row>
    <row r="380" ht="12.75">
      <c r="A380" t="s">
        <v>761</v>
      </c>
    </row>
    <row r="381" spans="1:10" ht="12.75">
      <c r="A381" s="272" t="s">
        <v>66</v>
      </c>
      <c r="B381" s="311" t="s">
        <v>1219</v>
      </c>
      <c r="D381" s="274" t="s">
        <v>843</v>
      </c>
      <c r="J381" s="272" t="s">
        <v>501</v>
      </c>
    </row>
    <row r="382" spans="1:10" ht="12.75">
      <c r="A382" t="s">
        <v>566</v>
      </c>
      <c r="B382" t="s">
        <v>1007</v>
      </c>
      <c r="C382" s="294">
        <f>Баланс!G61</f>
        <v>0</v>
      </c>
      <c r="D382" s="275"/>
      <c r="J382" t="s">
        <v>834</v>
      </c>
    </row>
    <row r="383" spans="1:10" ht="12.75">
      <c r="A383" t="s">
        <v>566</v>
      </c>
      <c r="B383" t="s">
        <v>833</v>
      </c>
      <c r="C383" s="294">
        <f>Баланс!H61</f>
        <v>0</v>
      </c>
      <c r="J383" t="s">
        <v>405</v>
      </c>
    </row>
    <row r="384" spans="1:10" ht="12.75">
      <c r="A384" t="s">
        <v>566</v>
      </c>
      <c r="B384" t="s">
        <v>645</v>
      </c>
      <c r="C384" s="294">
        <f>Баланс!I61</f>
        <v>0</v>
      </c>
      <c r="J384" t="s">
        <v>461</v>
      </c>
    </row>
    <row r="385" spans="1:10" ht="12.75">
      <c r="A385" t="s">
        <v>566</v>
      </c>
      <c r="B385" t="s">
        <v>1434</v>
      </c>
      <c r="C385" s="294">
        <f>Баланс!J61</f>
        <v>0</v>
      </c>
      <c r="D385" s="275" t="s">
        <v>843</v>
      </c>
      <c r="J385" t="s">
        <v>1434</v>
      </c>
    </row>
    <row r="386" ht="12.75">
      <c r="A386" t="s">
        <v>761</v>
      </c>
    </row>
    <row r="387" ht="12.75">
      <c r="A387" t="s">
        <v>761</v>
      </c>
    </row>
    <row r="388" spans="1:10" ht="12.75">
      <c r="A388" s="272" t="s">
        <v>66</v>
      </c>
      <c r="B388" s="310" t="s">
        <v>951</v>
      </c>
      <c r="D388" s="274"/>
      <c r="J388" s="272" t="s">
        <v>1744</v>
      </c>
    </row>
    <row r="389" spans="1:10" ht="12.75">
      <c r="A389" s="272" t="s">
        <v>66</v>
      </c>
      <c r="B389" s="311" t="s">
        <v>604</v>
      </c>
      <c r="J389" s="272" t="s">
        <v>1733</v>
      </c>
    </row>
    <row r="390" spans="1:10" ht="12.75">
      <c r="A390" t="s">
        <v>566</v>
      </c>
      <c r="B390" t="s">
        <v>1007</v>
      </c>
      <c r="C390" s="294">
        <f>Баланс!C63</f>
        <v>0</v>
      </c>
      <c r="D390" s="275"/>
      <c r="J390" t="s">
        <v>834</v>
      </c>
    </row>
    <row r="391" spans="1:10" ht="12.75">
      <c r="A391" t="s">
        <v>566</v>
      </c>
      <c r="B391" t="s">
        <v>833</v>
      </c>
      <c r="C391" s="294">
        <f>Баланс!D63</f>
        <v>0</v>
      </c>
      <c r="J391" t="s">
        <v>405</v>
      </c>
    </row>
    <row r="392" spans="1:10" ht="12.75">
      <c r="A392" t="s">
        <v>566</v>
      </c>
      <c r="B392" t="s">
        <v>645</v>
      </c>
      <c r="C392" s="294">
        <f>Баланс!E63</f>
        <v>0</v>
      </c>
      <c r="J392" t="s">
        <v>461</v>
      </c>
    </row>
    <row r="393" spans="1:10" ht="12.75">
      <c r="A393" t="s">
        <v>566</v>
      </c>
      <c r="B393" t="s">
        <v>1434</v>
      </c>
      <c r="C393" s="294">
        <f>Баланс!F63</f>
        <v>0</v>
      </c>
      <c r="D393" s="275" t="s">
        <v>843</v>
      </c>
      <c r="J393" t="s">
        <v>1434</v>
      </c>
    </row>
    <row r="394" ht="12.75">
      <c r="A394" t="s">
        <v>761</v>
      </c>
    </row>
    <row r="395" spans="1:10" ht="12.75">
      <c r="A395" s="272" t="s">
        <v>66</v>
      </c>
      <c r="B395" s="311" t="s">
        <v>1219</v>
      </c>
      <c r="D395" s="274" t="s">
        <v>843</v>
      </c>
      <c r="J395" s="272" t="s">
        <v>501</v>
      </c>
    </row>
    <row r="396" spans="1:10" ht="12.75">
      <c r="A396" t="s">
        <v>566</v>
      </c>
      <c r="B396" t="s">
        <v>1007</v>
      </c>
      <c r="C396" s="294">
        <f>Баланс!G63</f>
        <v>0</v>
      </c>
      <c r="D396" s="275"/>
      <c r="J396" t="s">
        <v>834</v>
      </c>
    </row>
    <row r="397" spans="1:10" ht="12.75">
      <c r="A397" t="s">
        <v>566</v>
      </c>
      <c r="B397" t="s">
        <v>833</v>
      </c>
      <c r="C397" s="294">
        <f>Баланс!H63</f>
        <v>0</v>
      </c>
      <c r="J397" t="s">
        <v>405</v>
      </c>
    </row>
    <row r="398" spans="1:10" ht="12.75">
      <c r="A398" t="s">
        <v>566</v>
      </c>
      <c r="B398" t="s">
        <v>645</v>
      </c>
      <c r="C398" s="294">
        <f>Баланс!I63</f>
        <v>0</v>
      </c>
      <c r="J398" t="s">
        <v>461</v>
      </c>
    </row>
    <row r="399" spans="1:10" ht="12.75">
      <c r="A399" t="s">
        <v>566</v>
      </c>
      <c r="B399" t="s">
        <v>1434</v>
      </c>
      <c r="C399" s="294">
        <f>Баланс!J63</f>
        <v>0</v>
      </c>
      <c r="D399" s="275" t="s">
        <v>843</v>
      </c>
      <c r="J399" t="s">
        <v>1434</v>
      </c>
    </row>
    <row r="400" ht="12.75">
      <c r="A400" t="s">
        <v>761</v>
      </c>
    </row>
    <row r="401" ht="12.75">
      <c r="A401" t="s">
        <v>761</v>
      </c>
    </row>
    <row r="402" ht="12.75">
      <c r="A402" t="s">
        <v>761</v>
      </c>
    </row>
    <row r="403" spans="1:10" ht="12.75">
      <c r="A403" s="272" t="s">
        <v>66</v>
      </c>
      <c r="B403" s="284" t="s">
        <v>1195</v>
      </c>
      <c r="D403" s="274"/>
      <c r="J403" s="272" t="s">
        <v>1299</v>
      </c>
    </row>
    <row r="404" spans="1:10" ht="12.75">
      <c r="A404" s="272" t="s">
        <v>66</v>
      </c>
      <c r="B404" s="310" t="s">
        <v>604</v>
      </c>
      <c r="J404" s="272" t="s">
        <v>1733</v>
      </c>
    </row>
    <row r="405" spans="1:10" ht="12.75">
      <c r="A405" t="s">
        <v>566</v>
      </c>
      <c r="B405" t="s">
        <v>1007</v>
      </c>
      <c r="C405" s="294">
        <f>Баланс!C64</f>
        <v>0</v>
      </c>
      <c r="D405" s="275"/>
      <c r="J405" t="s">
        <v>834</v>
      </c>
    </row>
    <row r="406" spans="1:10" ht="12.75">
      <c r="A406" t="s">
        <v>566</v>
      </c>
      <c r="B406" t="s">
        <v>833</v>
      </c>
      <c r="C406" s="294">
        <f>Баланс!D64</f>
        <v>0</v>
      </c>
      <c r="J406" t="s">
        <v>405</v>
      </c>
    </row>
    <row r="407" spans="1:10" ht="12.75">
      <c r="A407" t="s">
        <v>566</v>
      </c>
      <c r="B407" t="s">
        <v>645</v>
      </c>
      <c r="C407" s="294">
        <f>Баланс!E64</f>
        <v>0</v>
      </c>
      <c r="J407" t="s">
        <v>461</v>
      </c>
    </row>
    <row r="408" spans="1:10" ht="12.75">
      <c r="A408" t="s">
        <v>566</v>
      </c>
      <c r="B408" t="s">
        <v>1434</v>
      </c>
      <c r="C408" s="294">
        <f>Баланс!F64</f>
        <v>0</v>
      </c>
      <c r="D408" s="275" t="s">
        <v>843</v>
      </c>
      <c r="J408" t="s">
        <v>1434</v>
      </c>
    </row>
    <row r="409" ht="12.75">
      <c r="A409" t="s">
        <v>761</v>
      </c>
    </row>
    <row r="410" spans="1:10" ht="12.75">
      <c r="A410" s="272" t="s">
        <v>66</v>
      </c>
      <c r="B410" s="310" t="s">
        <v>1219</v>
      </c>
      <c r="D410" s="274" t="s">
        <v>843</v>
      </c>
      <c r="J410" s="272" t="s">
        <v>501</v>
      </c>
    </row>
    <row r="411" spans="1:10" ht="12.75">
      <c r="A411" t="s">
        <v>566</v>
      </c>
      <c r="B411" t="s">
        <v>1007</v>
      </c>
      <c r="C411" s="294">
        <f>Баланс!G64</f>
        <v>0</v>
      </c>
      <c r="D411" s="275"/>
      <c r="J411" t="s">
        <v>834</v>
      </c>
    </row>
    <row r="412" spans="1:10" ht="12.75">
      <c r="A412" t="s">
        <v>566</v>
      </c>
      <c r="B412" t="s">
        <v>833</v>
      </c>
      <c r="C412" s="294">
        <f>Баланс!H64</f>
        <v>0</v>
      </c>
      <c r="J412" t="s">
        <v>405</v>
      </c>
    </row>
    <row r="413" spans="1:10" ht="12.75">
      <c r="A413" t="s">
        <v>566</v>
      </c>
      <c r="B413" t="s">
        <v>645</v>
      </c>
      <c r="C413" s="294">
        <f>Баланс!I64</f>
        <v>0</v>
      </c>
      <c r="J413" t="s">
        <v>461</v>
      </c>
    </row>
    <row r="414" spans="1:10" ht="12.75">
      <c r="A414" t="s">
        <v>566</v>
      </c>
      <c r="B414" t="s">
        <v>1434</v>
      </c>
      <c r="C414" s="294">
        <f>Баланс!J64</f>
        <v>0</v>
      </c>
      <c r="D414" s="275" t="s">
        <v>843</v>
      </c>
      <c r="J414" t="s">
        <v>1434</v>
      </c>
    </row>
    <row r="415" ht="12.75">
      <c r="A415" t="s">
        <v>761</v>
      </c>
    </row>
    <row r="416" ht="12.75">
      <c r="A416" t="s">
        <v>761</v>
      </c>
    </row>
    <row r="417" ht="12.75">
      <c r="A417" t="s">
        <v>761</v>
      </c>
    </row>
    <row r="418" spans="1:10" ht="12.75">
      <c r="A418" s="272" t="s">
        <v>66</v>
      </c>
      <c r="B418" s="283" t="s">
        <v>1226</v>
      </c>
      <c r="D418" s="274"/>
      <c r="J418" s="272" t="s">
        <v>1415</v>
      </c>
    </row>
    <row r="419" spans="1:10" ht="12.75">
      <c r="A419" s="272" t="s">
        <v>66</v>
      </c>
      <c r="B419" s="284" t="s">
        <v>604</v>
      </c>
      <c r="J419" s="272" t="s">
        <v>1733</v>
      </c>
    </row>
    <row r="420" spans="1:10" ht="12.75">
      <c r="A420" t="s">
        <v>566</v>
      </c>
      <c r="B420" t="s">
        <v>1007</v>
      </c>
      <c r="C420" s="294">
        <f>Баланс!C65</f>
        <v>0</v>
      </c>
      <c r="D420" s="275"/>
      <c r="J420" t="s">
        <v>834</v>
      </c>
    </row>
    <row r="421" spans="1:10" ht="12.75">
      <c r="A421" t="s">
        <v>566</v>
      </c>
      <c r="B421" t="s">
        <v>833</v>
      </c>
      <c r="C421" s="294">
        <f>Баланс!D65</f>
        <v>0</v>
      </c>
      <c r="J421" t="s">
        <v>405</v>
      </c>
    </row>
    <row r="422" spans="1:10" ht="12.75">
      <c r="A422" t="s">
        <v>566</v>
      </c>
      <c r="B422" t="s">
        <v>645</v>
      </c>
      <c r="C422" s="294">
        <f>Баланс!E65</f>
        <v>0</v>
      </c>
      <c r="J422" t="s">
        <v>461</v>
      </c>
    </row>
    <row r="423" spans="1:10" ht="12.75">
      <c r="A423" t="s">
        <v>566</v>
      </c>
      <c r="B423" t="s">
        <v>1434</v>
      </c>
      <c r="C423" s="294">
        <f>Баланс!F65</f>
        <v>0</v>
      </c>
      <c r="D423" s="275" t="s">
        <v>843</v>
      </c>
      <c r="J423" t="s">
        <v>1434</v>
      </c>
    </row>
    <row r="424" ht="12.75">
      <c r="A424" t="s">
        <v>761</v>
      </c>
    </row>
    <row r="425" spans="1:10" ht="12.75">
      <c r="A425" s="272" t="s">
        <v>66</v>
      </c>
      <c r="B425" s="284" t="s">
        <v>1219</v>
      </c>
      <c r="D425" s="274" t="s">
        <v>843</v>
      </c>
      <c r="J425" s="272" t="s">
        <v>501</v>
      </c>
    </row>
    <row r="426" spans="1:10" ht="12.75">
      <c r="A426" t="s">
        <v>566</v>
      </c>
      <c r="B426" t="s">
        <v>1007</v>
      </c>
      <c r="C426" s="294">
        <f>Баланс!G65</f>
        <v>0</v>
      </c>
      <c r="D426" s="275"/>
      <c r="J426" t="s">
        <v>834</v>
      </c>
    </row>
    <row r="427" spans="1:10" ht="12.75">
      <c r="A427" t="s">
        <v>566</v>
      </c>
      <c r="B427" t="s">
        <v>833</v>
      </c>
      <c r="C427" s="294">
        <f>Баланс!H65</f>
        <v>0</v>
      </c>
      <c r="J427" t="s">
        <v>405</v>
      </c>
    </row>
    <row r="428" spans="1:10" ht="12.75">
      <c r="A428" t="s">
        <v>566</v>
      </c>
      <c r="B428" t="s">
        <v>645</v>
      </c>
      <c r="C428" s="294">
        <f>Баланс!I65</f>
        <v>0</v>
      </c>
      <c r="J428" t="s">
        <v>461</v>
      </c>
    </row>
    <row r="429" spans="1:10" ht="12.75">
      <c r="A429" t="s">
        <v>566</v>
      </c>
      <c r="B429" t="s">
        <v>1434</v>
      </c>
      <c r="C429" s="294">
        <f>Баланс!J65</f>
        <v>0</v>
      </c>
      <c r="D429" s="275" t="s">
        <v>843</v>
      </c>
      <c r="J429" t="s">
        <v>1434</v>
      </c>
    </row>
    <row r="430" ht="12.75">
      <c r="A430" t="s">
        <v>761</v>
      </c>
    </row>
    <row r="431" ht="12.75">
      <c r="A431" t="s">
        <v>761</v>
      </c>
    </row>
    <row r="432" ht="12.75">
      <c r="A432" t="s">
        <v>761</v>
      </c>
    </row>
    <row r="433" spans="1:10" ht="12.75">
      <c r="A433" s="272" t="s">
        <v>66</v>
      </c>
      <c r="B433" s="282" t="s">
        <v>274</v>
      </c>
      <c r="J433" s="272" t="s">
        <v>1150</v>
      </c>
    </row>
    <row r="434" spans="1:10" ht="12.75">
      <c r="A434" s="272" t="s">
        <v>66</v>
      </c>
      <c r="B434" s="283" t="s">
        <v>428</v>
      </c>
      <c r="D434" s="274" t="s">
        <v>843</v>
      </c>
      <c r="J434" s="272" t="s">
        <v>428</v>
      </c>
    </row>
    <row r="435" spans="1:10" ht="12.75">
      <c r="A435" s="272" t="s">
        <v>66</v>
      </c>
      <c r="B435" s="284" t="s">
        <v>604</v>
      </c>
      <c r="J435" s="272" t="s">
        <v>1733</v>
      </c>
    </row>
    <row r="436" spans="1:10" ht="12.75">
      <c r="A436" t="s">
        <v>566</v>
      </c>
      <c r="B436" t="s">
        <v>1007</v>
      </c>
      <c r="C436" s="294">
        <f>Баланс!C66</f>
        <v>0</v>
      </c>
      <c r="D436" s="275"/>
      <c r="J436" t="s">
        <v>834</v>
      </c>
    </row>
    <row r="437" spans="1:10" ht="12.75">
      <c r="A437" t="s">
        <v>566</v>
      </c>
      <c r="B437" t="s">
        <v>833</v>
      </c>
      <c r="C437" s="294">
        <f>Баланс!D66</f>
        <v>0</v>
      </c>
      <c r="J437" t="s">
        <v>405</v>
      </c>
    </row>
    <row r="438" spans="1:10" ht="12.75">
      <c r="A438" t="s">
        <v>566</v>
      </c>
      <c r="B438" t="s">
        <v>645</v>
      </c>
      <c r="C438" s="294">
        <f>Баланс!E66</f>
        <v>0</v>
      </c>
      <c r="J438" t="s">
        <v>461</v>
      </c>
    </row>
    <row r="439" spans="1:10" ht="12.75">
      <c r="A439" t="s">
        <v>566</v>
      </c>
      <c r="B439" t="s">
        <v>1434</v>
      </c>
      <c r="C439" s="294">
        <f>Баланс!F66</f>
        <v>0</v>
      </c>
      <c r="D439" s="275" t="s">
        <v>843</v>
      </c>
      <c r="J439" t="s">
        <v>1434</v>
      </c>
    </row>
    <row r="440" ht="12.75">
      <c r="A440" t="s">
        <v>761</v>
      </c>
    </row>
    <row r="441" spans="1:10" ht="12.75">
      <c r="A441" s="272" t="s">
        <v>66</v>
      </c>
      <c r="B441" s="284" t="s">
        <v>1219</v>
      </c>
      <c r="D441" s="274" t="s">
        <v>843</v>
      </c>
      <c r="J441" s="272" t="s">
        <v>501</v>
      </c>
    </row>
    <row r="442" spans="1:10" ht="12.75">
      <c r="A442" t="s">
        <v>566</v>
      </c>
      <c r="B442" t="s">
        <v>1007</v>
      </c>
      <c r="C442" s="294">
        <f>Баланс!G66</f>
        <v>0</v>
      </c>
      <c r="D442" s="275"/>
      <c r="J442" t="s">
        <v>834</v>
      </c>
    </row>
    <row r="443" spans="1:10" ht="12.75">
      <c r="A443" t="s">
        <v>566</v>
      </c>
      <c r="B443" t="s">
        <v>833</v>
      </c>
      <c r="C443" s="294">
        <f>Баланс!H66</f>
        <v>0</v>
      </c>
      <c r="J443" t="s">
        <v>405</v>
      </c>
    </row>
    <row r="444" spans="1:10" ht="12.75">
      <c r="A444" t="s">
        <v>566</v>
      </c>
      <c r="B444" t="s">
        <v>645</v>
      </c>
      <c r="C444" s="294">
        <f>Баланс!I66</f>
        <v>0</v>
      </c>
      <c r="J444" t="s">
        <v>461</v>
      </c>
    </row>
    <row r="445" spans="1:10" ht="12.75">
      <c r="A445" t="s">
        <v>566</v>
      </c>
      <c r="B445" t="s">
        <v>1434</v>
      </c>
      <c r="C445" s="294">
        <f>Баланс!J66</f>
        <v>0</v>
      </c>
      <c r="D445" s="275" t="s">
        <v>843</v>
      </c>
      <c r="J445" t="s">
        <v>1434</v>
      </c>
    </row>
    <row r="446" ht="12.75">
      <c r="A446" t="s">
        <v>761</v>
      </c>
    </row>
    <row r="447" ht="12.75">
      <c r="A447" t="s">
        <v>761</v>
      </c>
    </row>
    <row r="448" spans="1:10" ht="12.75">
      <c r="A448" s="272" t="s">
        <v>66</v>
      </c>
      <c r="B448" s="283" t="s">
        <v>951</v>
      </c>
      <c r="D448" s="274"/>
      <c r="J448" s="272" t="s">
        <v>1744</v>
      </c>
    </row>
    <row r="449" spans="1:10" ht="12.75">
      <c r="A449" s="272" t="s">
        <v>66</v>
      </c>
      <c r="B449" s="284" t="s">
        <v>604</v>
      </c>
      <c r="J449" s="272" t="s">
        <v>1733</v>
      </c>
    </row>
    <row r="450" spans="1:10" ht="12.75">
      <c r="A450" t="s">
        <v>566</v>
      </c>
      <c r="B450" t="s">
        <v>1007</v>
      </c>
      <c r="C450" s="294">
        <f>Баланс!C68</f>
        <v>0</v>
      </c>
      <c r="D450" s="275"/>
      <c r="J450" t="s">
        <v>834</v>
      </c>
    </row>
    <row r="451" spans="1:10" ht="12.75">
      <c r="A451" t="s">
        <v>566</v>
      </c>
      <c r="B451" t="s">
        <v>833</v>
      </c>
      <c r="C451" s="294">
        <f>Баланс!D68</f>
        <v>0</v>
      </c>
      <c r="J451" t="s">
        <v>405</v>
      </c>
    </row>
    <row r="452" spans="1:10" ht="12.75">
      <c r="A452" t="s">
        <v>566</v>
      </c>
      <c r="B452" t="s">
        <v>645</v>
      </c>
      <c r="C452" s="294">
        <f>Баланс!E68</f>
        <v>0</v>
      </c>
      <c r="J452" t="s">
        <v>461</v>
      </c>
    </row>
    <row r="453" spans="1:10" ht="12.75">
      <c r="A453" t="s">
        <v>566</v>
      </c>
      <c r="B453" t="s">
        <v>1434</v>
      </c>
      <c r="C453" s="294">
        <f>Баланс!F68</f>
        <v>0</v>
      </c>
      <c r="D453" s="275" t="s">
        <v>843</v>
      </c>
      <c r="J453" t="s">
        <v>1434</v>
      </c>
    </row>
    <row r="454" ht="12.75">
      <c r="A454" t="s">
        <v>761</v>
      </c>
    </row>
    <row r="455" spans="1:10" ht="12.75">
      <c r="A455" s="272" t="s">
        <v>66</v>
      </c>
      <c r="B455" s="284" t="s">
        <v>1219</v>
      </c>
      <c r="D455" s="274" t="s">
        <v>843</v>
      </c>
      <c r="J455" s="272" t="s">
        <v>501</v>
      </c>
    </row>
    <row r="456" spans="1:10" ht="12.75">
      <c r="A456" t="s">
        <v>566</v>
      </c>
      <c r="B456" t="s">
        <v>1007</v>
      </c>
      <c r="C456" s="294">
        <f>Баланс!G68</f>
        <v>0</v>
      </c>
      <c r="D456" s="275"/>
      <c r="J456" t="s">
        <v>834</v>
      </c>
    </row>
    <row r="457" spans="1:10" ht="12.75">
      <c r="A457" t="s">
        <v>566</v>
      </c>
      <c r="B457" t="s">
        <v>833</v>
      </c>
      <c r="C457" s="294">
        <f>Баланс!H68</f>
        <v>0</v>
      </c>
      <c r="J457" t="s">
        <v>405</v>
      </c>
    </row>
    <row r="458" spans="1:10" ht="12.75">
      <c r="A458" t="s">
        <v>566</v>
      </c>
      <c r="B458" t="s">
        <v>645</v>
      </c>
      <c r="C458" s="294">
        <f>Баланс!I68</f>
        <v>0</v>
      </c>
      <c r="J458" t="s">
        <v>461</v>
      </c>
    </row>
    <row r="459" spans="1:10" ht="12.75">
      <c r="A459" t="s">
        <v>566</v>
      </c>
      <c r="B459" t="s">
        <v>1434</v>
      </c>
      <c r="C459" s="294">
        <f>Баланс!J68</f>
        <v>0</v>
      </c>
      <c r="D459" s="275" t="s">
        <v>843</v>
      </c>
      <c r="J459" t="s">
        <v>1434</v>
      </c>
    </row>
    <row r="460" ht="12.75">
      <c r="A460" t="s">
        <v>761</v>
      </c>
    </row>
    <row r="461" ht="12.75">
      <c r="A461" t="s">
        <v>761</v>
      </c>
    </row>
    <row r="462" ht="12.75">
      <c r="A462" t="s">
        <v>761</v>
      </c>
    </row>
    <row r="463" spans="1:10" ht="12.75">
      <c r="A463" s="272" t="s">
        <v>66</v>
      </c>
      <c r="B463" s="282" t="s">
        <v>900</v>
      </c>
      <c r="J463" s="272" t="s">
        <v>607</v>
      </c>
    </row>
    <row r="464" spans="1:10" ht="12.75">
      <c r="A464" s="272" t="s">
        <v>66</v>
      </c>
      <c r="B464" s="283" t="s">
        <v>428</v>
      </c>
      <c r="D464" s="274" t="s">
        <v>843</v>
      </c>
      <c r="J464" s="272" t="s">
        <v>428</v>
      </c>
    </row>
    <row r="465" spans="1:10" ht="12.75">
      <c r="A465" s="272" t="s">
        <v>66</v>
      </c>
      <c r="B465" s="284" t="s">
        <v>604</v>
      </c>
      <c r="J465" s="272" t="s">
        <v>1733</v>
      </c>
    </row>
    <row r="466" spans="1:10" ht="12.75">
      <c r="A466" t="s">
        <v>566</v>
      </c>
      <c r="B466" t="s">
        <v>1007</v>
      </c>
      <c r="C466" s="294">
        <f>Баланс!C69</f>
        <v>12843574.85</v>
      </c>
      <c r="D466" s="275"/>
      <c r="J466" t="s">
        <v>834</v>
      </c>
    </row>
    <row r="467" spans="1:10" ht="12.75">
      <c r="A467" t="s">
        <v>566</v>
      </c>
      <c r="B467" t="s">
        <v>833</v>
      </c>
      <c r="C467" s="294">
        <f>Баланс!D69</f>
        <v>67066198</v>
      </c>
      <c r="J467" t="s">
        <v>405</v>
      </c>
    </row>
    <row r="468" spans="1:10" ht="12.75">
      <c r="A468" t="s">
        <v>566</v>
      </c>
      <c r="B468" t="s">
        <v>645</v>
      </c>
      <c r="C468" s="294">
        <f>Баланс!E69</f>
        <v>0</v>
      </c>
      <c r="J468" t="s">
        <v>461</v>
      </c>
    </row>
    <row r="469" spans="1:10" ht="12.75">
      <c r="A469" t="s">
        <v>566</v>
      </c>
      <c r="B469" t="s">
        <v>1434</v>
      </c>
      <c r="C469" s="294">
        <f>Баланс!F69</f>
        <v>79909772.85</v>
      </c>
      <c r="D469" s="275" t="s">
        <v>843</v>
      </c>
      <c r="J469" t="s">
        <v>1434</v>
      </c>
    </row>
    <row r="470" ht="12.75">
      <c r="A470" t="s">
        <v>761</v>
      </c>
    </row>
    <row r="471" spans="1:10" ht="12.75">
      <c r="A471" s="272" t="s">
        <v>66</v>
      </c>
      <c r="B471" s="284" t="s">
        <v>1219</v>
      </c>
      <c r="D471" s="274" t="s">
        <v>843</v>
      </c>
      <c r="J471" s="272" t="s">
        <v>501</v>
      </c>
    </row>
    <row r="472" spans="1:10" ht="12.75">
      <c r="A472" t="s">
        <v>566</v>
      </c>
      <c r="B472" t="s">
        <v>1007</v>
      </c>
      <c r="C472" s="294">
        <f>Баланс!G69</f>
        <v>4761429</v>
      </c>
      <c r="D472" s="275"/>
      <c r="J472" t="s">
        <v>834</v>
      </c>
    </row>
    <row r="473" spans="1:10" ht="12.75">
      <c r="A473" t="s">
        <v>566</v>
      </c>
      <c r="B473" t="s">
        <v>833</v>
      </c>
      <c r="C473" s="294">
        <f>Баланс!H69</f>
        <v>45860038.19</v>
      </c>
      <c r="J473" t="s">
        <v>405</v>
      </c>
    </row>
    <row r="474" spans="1:10" ht="12.75">
      <c r="A474" t="s">
        <v>566</v>
      </c>
      <c r="B474" t="s">
        <v>645</v>
      </c>
      <c r="C474" s="294">
        <f>Баланс!I69</f>
        <v>0</v>
      </c>
      <c r="J474" t="s">
        <v>461</v>
      </c>
    </row>
    <row r="475" spans="1:10" ht="12.75">
      <c r="A475" t="s">
        <v>566</v>
      </c>
      <c r="B475" t="s">
        <v>1434</v>
      </c>
      <c r="C475" s="294">
        <f>Баланс!J69</f>
        <v>50621467.19</v>
      </c>
      <c r="D475" s="275" t="s">
        <v>843</v>
      </c>
      <c r="J475" t="s">
        <v>1434</v>
      </c>
    </row>
    <row r="476" ht="12.75">
      <c r="A476" t="s">
        <v>761</v>
      </c>
    </row>
    <row r="477" ht="12.75">
      <c r="A477" t="s">
        <v>761</v>
      </c>
    </row>
    <row r="478" spans="1:10" ht="12.75">
      <c r="A478" s="272" t="s">
        <v>66</v>
      </c>
      <c r="B478" s="283" t="s">
        <v>951</v>
      </c>
      <c r="D478" s="274"/>
      <c r="J478" s="272" t="s">
        <v>95</v>
      </c>
    </row>
    <row r="479" spans="1:10" ht="12.75">
      <c r="A479" s="272" t="s">
        <v>66</v>
      </c>
      <c r="B479" s="284" t="s">
        <v>604</v>
      </c>
      <c r="J479" s="272" t="s">
        <v>1733</v>
      </c>
    </row>
    <row r="480" spans="1:10" ht="12.75">
      <c r="A480" t="s">
        <v>566</v>
      </c>
      <c r="B480" t="s">
        <v>1007</v>
      </c>
      <c r="C480" s="294">
        <f>Баланс!C71</f>
        <v>0</v>
      </c>
      <c r="D480" s="275"/>
      <c r="J480" t="s">
        <v>834</v>
      </c>
    </row>
    <row r="481" spans="1:10" ht="12.75">
      <c r="A481" t="s">
        <v>566</v>
      </c>
      <c r="B481" t="s">
        <v>833</v>
      </c>
      <c r="C481" s="294">
        <f>Баланс!D71</f>
        <v>0</v>
      </c>
      <c r="J481" t="s">
        <v>405</v>
      </c>
    </row>
    <row r="482" spans="1:10" ht="12.75">
      <c r="A482" t="s">
        <v>566</v>
      </c>
      <c r="B482" t="s">
        <v>645</v>
      </c>
      <c r="C482" s="294">
        <f>Баланс!E71</f>
        <v>0</v>
      </c>
      <c r="J482" t="s">
        <v>461</v>
      </c>
    </row>
    <row r="483" spans="1:10" ht="12.75">
      <c r="A483" t="s">
        <v>566</v>
      </c>
      <c r="B483" t="s">
        <v>1434</v>
      </c>
      <c r="C483" s="294">
        <f>Баланс!F71</f>
        <v>0</v>
      </c>
      <c r="D483" s="275" t="s">
        <v>843</v>
      </c>
      <c r="J483" t="s">
        <v>1434</v>
      </c>
    </row>
    <row r="484" ht="12.75">
      <c r="A484" t="s">
        <v>761</v>
      </c>
    </row>
    <row r="485" spans="1:10" ht="12.75">
      <c r="A485" s="272" t="s">
        <v>66</v>
      </c>
      <c r="B485" s="284" t="s">
        <v>1219</v>
      </c>
      <c r="D485" s="274" t="s">
        <v>843</v>
      </c>
      <c r="J485" s="272" t="s">
        <v>501</v>
      </c>
    </row>
    <row r="486" spans="1:10" ht="12.75">
      <c r="A486" t="s">
        <v>566</v>
      </c>
      <c r="B486" t="s">
        <v>1007</v>
      </c>
      <c r="C486" s="294">
        <f>Баланс!G71</f>
        <v>0</v>
      </c>
      <c r="D486" s="275"/>
      <c r="J486" t="s">
        <v>834</v>
      </c>
    </row>
    <row r="487" spans="1:10" ht="12.75">
      <c r="A487" t="s">
        <v>566</v>
      </c>
      <c r="B487" t="s">
        <v>833</v>
      </c>
      <c r="C487" s="294">
        <f>Баланс!H71</f>
        <v>0</v>
      </c>
      <c r="J487" t="s">
        <v>405</v>
      </c>
    </row>
    <row r="488" spans="1:10" ht="12.75">
      <c r="A488" t="s">
        <v>566</v>
      </c>
      <c r="B488" t="s">
        <v>645</v>
      </c>
      <c r="C488" s="294">
        <f>Баланс!I71</f>
        <v>0</v>
      </c>
      <c r="J488" t="s">
        <v>461</v>
      </c>
    </row>
    <row r="489" spans="1:10" ht="12.75">
      <c r="A489" t="s">
        <v>566</v>
      </c>
      <c r="B489" t="s">
        <v>1434</v>
      </c>
      <c r="C489" s="294">
        <f>Баланс!J71</f>
        <v>0</v>
      </c>
      <c r="D489" s="275" t="s">
        <v>843</v>
      </c>
      <c r="J489" t="s">
        <v>1434</v>
      </c>
    </row>
    <row r="490" ht="12.75">
      <c r="A490" t="s">
        <v>761</v>
      </c>
    </row>
    <row r="491" ht="12.75">
      <c r="A491" t="s">
        <v>761</v>
      </c>
    </row>
    <row r="492" ht="12.75" customHeight="1">
      <c r="A492" t="s">
        <v>761</v>
      </c>
    </row>
    <row r="493" spans="1:10" ht="12.75" customHeight="1">
      <c r="A493" s="272" t="s">
        <v>66</v>
      </c>
      <c r="B493" s="282" t="s">
        <v>1634</v>
      </c>
      <c r="J493" s="272" t="s">
        <v>878</v>
      </c>
    </row>
    <row r="494" spans="1:10" ht="12.75" customHeight="1">
      <c r="A494" s="272" t="s">
        <v>66</v>
      </c>
      <c r="B494" s="283" t="s">
        <v>428</v>
      </c>
      <c r="D494" s="274" t="s">
        <v>843</v>
      </c>
      <c r="J494" s="272" t="s">
        <v>428</v>
      </c>
    </row>
    <row r="495" spans="1:10" ht="12.75" customHeight="1">
      <c r="A495" s="272" t="s">
        <v>66</v>
      </c>
      <c r="B495" s="284" t="s">
        <v>604</v>
      </c>
      <c r="J495" s="272" t="s">
        <v>1733</v>
      </c>
    </row>
    <row r="496" spans="1:10" ht="12.75" customHeight="1">
      <c r="A496" t="s">
        <v>566</v>
      </c>
      <c r="B496" t="s">
        <v>1007</v>
      </c>
      <c r="C496" s="294">
        <f>Баланс!C72</f>
        <v>1680</v>
      </c>
      <c r="D496" s="275"/>
      <c r="J496" t="s">
        <v>834</v>
      </c>
    </row>
    <row r="497" spans="1:10" ht="12.75" customHeight="1">
      <c r="A497" t="s">
        <v>566</v>
      </c>
      <c r="B497" t="s">
        <v>833</v>
      </c>
      <c r="C497" s="294">
        <f>Баланс!D72</f>
        <v>0</v>
      </c>
      <c r="J497" t="s">
        <v>405</v>
      </c>
    </row>
    <row r="498" spans="1:10" ht="12.75">
      <c r="A498" t="s">
        <v>566</v>
      </c>
      <c r="B498" t="s">
        <v>645</v>
      </c>
      <c r="C498" s="294">
        <f>Баланс!E72</f>
        <v>0</v>
      </c>
      <c r="J498" t="s">
        <v>461</v>
      </c>
    </row>
    <row r="499" spans="1:10" ht="12.75">
      <c r="A499" t="s">
        <v>566</v>
      </c>
      <c r="B499" t="s">
        <v>1434</v>
      </c>
      <c r="C499" s="294">
        <f>Баланс!F72</f>
        <v>1680</v>
      </c>
      <c r="D499" s="275" t="s">
        <v>843</v>
      </c>
      <c r="J499" t="s">
        <v>1434</v>
      </c>
    </row>
    <row r="500" ht="12.75">
      <c r="A500" t="s">
        <v>761</v>
      </c>
    </row>
    <row r="501" spans="1:10" ht="12.75">
      <c r="A501" s="272" t="s">
        <v>66</v>
      </c>
      <c r="B501" s="284" t="s">
        <v>1219</v>
      </c>
      <c r="D501" s="274" t="s">
        <v>843</v>
      </c>
      <c r="J501" s="272" t="s">
        <v>501</v>
      </c>
    </row>
    <row r="502" spans="1:10" ht="12.75">
      <c r="A502" t="s">
        <v>566</v>
      </c>
      <c r="B502" t="s">
        <v>1007</v>
      </c>
      <c r="C502" s="294">
        <f>Баланс!G72</f>
        <v>4781.44</v>
      </c>
      <c r="D502" s="275"/>
      <c r="J502" t="s">
        <v>834</v>
      </c>
    </row>
    <row r="503" spans="1:10" ht="12.75">
      <c r="A503" t="s">
        <v>566</v>
      </c>
      <c r="B503" t="s">
        <v>833</v>
      </c>
      <c r="C503" s="294">
        <f>Баланс!H72</f>
        <v>64.96</v>
      </c>
      <c r="J503" t="s">
        <v>405</v>
      </c>
    </row>
    <row r="504" spans="1:10" ht="12.75">
      <c r="A504" t="s">
        <v>566</v>
      </c>
      <c r="B504" t="s">
        <v>645</v>
      </c>
      <c r="C504" s="294">
        <f>Баланс!I72</f>
        <v>0</v>
      </c>
      <c r="J504" t="s">
        <v>461</v>
      </c>
    </row>
    <row r="505" spans="1:10" ht="12.75">
      <c r="A505" t="s">
        <v>566</v>
      </c>
      <c r="B505" t="s">
        <v>1434</v>
      </c>
      <c r="C505" s="294">
        <f>Баланс!J72</f>
        <v>4846.4</v>
      </c>
      <c r="D505" s="275" t="s">
        <v>843</v>
      </c>
      <c r="J505" t="s">
        <v>1434</v>
      </c>
    </row>
    <row r="506" ht="12.75">
      <c r="A506" t="s">
        <v>761</v>
      </c>
    </row>
    <row r="507" ht="12.75">
      <c r="A507" t="s">
        <v>761</v>
      </c>
    </row>
    <row r="508" spans="1:10" ht="12.75">
      <c r="A508" s="272" t="s">
        <v>66</v>
      </c>
      <c r="B508" s="283" t="s">
        <v>951</v>
      </c>
      <c r="D508" s="274"/>
      <c r="J508" s="272" t="s">
        <v>95</v>
      </c>
    </row>
    <row r="509" spans="1:10" ht="12.75">
      <c r="A509" s="272" t="s">
        <v>66</v>
      </c>
      <c r="B509" s="284" t="s">
        <v>604</v>
      </c>
      <c r="J509" s="272" t="s">
        <v>1733</v>
      </c>
    </row>
    <row r="510" spans="1:10" ht="12.75">
      <c r="A510" t="s">
        <v>566</v>
      </c>
      <c r="B510" t="s">
        <v>1007</v>
      </c>
      <c r="C510" s="294">
        <f>Баланс!C74</f>
        <v>0</v>
      </c>
      <c r="D510" s="275"/>
      <c r="J510" t="s">
        <v>834</v>
      </c>
    </row>
    <row r="511" spans="1:10" ht="12.75">
      <c r="A511" t="s">
        <v>566</v>
      </c>
      <c r="B511" t="s">
        <v>833</v>
      </c>
      <c r="C511" s="294">
        <f>Баланс!D74</f>
        <v>0</v>
      </c>
      <c r="J511" t="s">
        <v>405</v>
      </c>
    </row>
    <row r="512" spans="1:10" ht="12.75">
      <c r="A512" t="s">
        <v>566</v>
      </c>
      <c r="B512" t="s">
        <v>645</v>
      </c>
      <c r="C512" s="294">
        <f>Баланс!E74</f>
        <v>0</v>
      </c>
      <c r="J512" t="s">
        <v>461</v>
      </c>
    </row>
    <row r="513" spans="1:10" ht="12.75">
      <c r="A513" t="s">
        <v>566</v>
      </c>
      <c r="B513" t="s">
        <v>1434</v>
      </c>
      <c r="C513" s="294">
        <f>Баланс!F74</f>
        <v>0</v>
      </c>
      <c r="D513" s="275" t="s">
        <v>843</v>
      </c>
      <c r="J513" t="s">
        <v>1434</v>
      </c>
    </row>
    <row r="514" ht="12.75">
      <c r="A514" t="s">
        <v>761</v>
      </c>
    </row>
    <row r="515" spans="1:10" ht="12.75">
      <c r="A515" s="272" t="s">
        <v>66</v>
      </c>
      <c r="B515" s="284" t="s">
        <v>1219</v>
      </c>
      <c r="D515" s="274" t="s">
        <v>843</v>
      </c>
      <c r="J515" s="272" t="s">
        <v>501</v>
      </c>
    </row>
    <row r="516" spans="1:10" ht="12.75">
      <c r="A516" t="s">
        <v>566</v>
      </c>
      <c r="B516" t="s">
        <v>1007</v>
      </c>
      <c r="C516" s="294">
        <f>Баланс!G74</f>
        <v>0</v>
      </c>
      <c r="D516" s="275"/>
      <c r="J516" t="s">
        <v>834</v>
      </c>
    </row>
    <row r="517" spans="1:10" ht="12.75">
      <c r="A517" t="s">
        <v>566</v>
      </c>
      <c r="B517" t="s">
        <v>833</v>
      </c>
      <c r="C517" s="294">
        <f>Баланс!H74</f>
        <v>0</v>
      </c>
      <c r="J517" t="s">
        <v>405</v>
      </c>
    </row>
    <row r="518" spans="1:10" ht="12.75">
      <c r="A518" t="s">
        <v>566</v>
      </c>
      <c r="B518" t="s">
        <v>645</v>
      </c>
      <c r="C518" s="294">
        <f>Баланс!I74</f>
        <v>0</v>
      </c>
      <c r="J518" t="s">
        <v>461</v>
      </c>
    </row>
    <row r="519" spans="1:10" ht="12.75">
      <c r="A519" t="s">
        <v>566</v>
      </c>
      <c r="B519" t="s">
        <v>1434</v>
      </c>
      <c r="C519" s="294">
        <f>Баланс!J74</f>
        <v>0</v>
      </c>
      <c r="D519" s="275" t="s">
        <v>843</v>
      </c>
      <c r="J519" t="s">
        <v>1434</v>
      </c>
    </row>
    <row r="520" ht="12.75">
      <c r="A520" t="s">
        <v>761</v>
      </c>
    </row>
    <row r="521" ht="12.75">
      <c r="A521" t="s">
        <v>761</v>
      </c>
    </row>
    <row r="522" ht="12.75">
      <c r="A522" t="s">
        <v>761</v>
      </c>
    </row>
    <row r="523" spans="1:10" ht="12.75">
      <c r="A523" s="272" t="s">
        <v>66</v>
      </c>
      <c r="B523" s="282" t="s">
        <v>651</v>
      </c>
      <c r="J523" s="272" t="s">
        <v>30</v>
      </c>
    </row>
    <row r="524" spans="1:10" ht="12.75">
      <c r="A524" s="272" t="s">
        <v>66</v>
      </c>
      <c r="B524" s="283" t="s">
        <v>428</v>
      </c>
      <c r="D524" s="274" t="s">
        <v>843</v>
      </c>
      <c r="J524" s="272" t="s">
        <v>428</v>
      </c>
    </row>
    <row r="525" spans="1:10" ht="12.75">
      <c r="A525" s="272" t="s">
        <v>66</v>
      </c>
      <c r="B525" s="284" t="s">
        <v>604</v>
      </c>
      <c r="J525" s="272" t="s">
        <v>1733</v>
      </c>
    </row>
    <row r="526" spans="1:10" ht="12.75">
      <c r="A526" t="s">
        <v>566</v>
      </c>
      <c r="B526" t="s">
        <v>1007</v>
      </c>
      <c r="C526" s="294">
        <f>Баланс!C82</f>
        <v>0</v>
      </c>
      <c r="D526" s="275"/>
      <c r="J526" t="s">
        <v>834</v>
      </c>
    </row>
    <row r="527" spans="1:10" ht="12.75">
      <c r="A527" t="s">
        <v>566</v>
      </c>
      <c r="B527" t="s">
        <v>833</v>
      </c>
      <c r="C527" s="294">
        <f>Баланс!D82</f>
        <v>0</v>
      </c>
      <c r="J527" t="s">
        <v>405</v>
      </c>
    </row>
    <row r="528" spans="1:10" ht="12.75">
      <c r="A528" t="s">
        <v>566</v>
      </c>
      <c r="B528" t="s">
        <v>645</v>
      </c>
      <c r="C528" s="294">
        <f>Баланс!E82</f>
        <v>0</v>
      </c>
      <c r="J528" t="s">
        <v>461</v>
      </c>
    </row>
    <row r="529" spans="1:10" ht="12.75">
      <c r="A529" t="s">
        <v>566</v>
      </c>
      <c r="B529" t="s">
        <v>1434</v>
      </c>
      <c r="C529" s="294">
        <f>Баланс!F82</f>
        <v>0</v>
      </c>
      <c r="D529" s="275" t="s">
        <v>843</v>
      </c>
      <c r="J529" t="s">
        <v>1434</v>
      </c>
    </row>
    <row r="530" ht="12.75">
      <c r="A530" t="s">
        <v>761</v>
      </c>
    </row>
    <row r="531" spans="1:10" ht="12.75">
      <c r="A531" s="272" t="s">
        <v>66</v>
      </c>
      <c r="B531" s="284" t="s">
        <v>1219</v>
      </c>
      <c r="D531" s="274" t="s">
        <v>843</v>
      </c>
      <c r="J531" s="272" t="s">
        <v>501</v>
      </c>
    </row>
    <row r="532" spans="1:10" ht="12.75">
      <c r="A532" t="s">
        <v>566</v>
      </c>
      <c r="B532" t="s">
        <v>1007</v>
      </c>
      <c r="C532" s="294">
        <f>Баланс!G82</f>
        <v>0</v>
      </c>
      <c r="D532" s="275"/>
      <c r="J532" t="s">
        <v>834</v>
      </c>
    </row>
    <row r="533" spans="1:10" ht="12.75">
      <c r="A533" t="s">
        <v>566</v>
      </c>
      <c r="B533" t="s">
        <v>833</v>
      </c>
      <c r="C533" s="294">
        <f>Баланс!H82</f>
        <v>0</v>
      </c>
      <c r="J533" t="s">
        <v>405</v>
      </c>
    </row>
    <row r="534" spans="1:10" ht="12.75">
      <c r="A534" t="s">
        <v>566</v>
      </c>
      <c r="B534" t="s">
        <v>645</v>
      </c>
      <c r="C534" s="294">
        <f>Баланс!I82</f>
        <v>0</v>
      </c>
      <c r="J534" t="s">
        <v>461</v>
      </c>
    </row>
    <row r="535" spans="1:10" ht="12.75">
      <c r="A535" t="s">
        <v>566</v>
      </c>
      <c r="B535" t="s">
        <v>1434</v>
      </c>
      <c r="C535" s="294">
        <f>Баланс!J82</f>
        <v>0</v>
      </c>
      <c r="D535" s="275" t="s">
        <v>843</v>
      </c>
      <c r="J535" t="s">
        <v>1434</v>
      </c>
    </row>
    <row r="536" ht="12.75">
      <c r="A536" t="s">
        <v>761</v>
      </c>
    </row>
    <row r="537" ht="12.75">
      <c r="A537" t="s">
        <v>761</v>
      </c>
    </row>
    <row r="538" spans="1:10" ht="12.75">
      <c r="A538" s="272" t="s">
        <v>66</v>
      </c>
      <c r="B538" s="283" t="s">
        <v>951</v>
      </c>
      <c r="D538" s="274"/>
      <c r="J538" s="272" t="s">
        <v>1744</v>
      </c>
    </row>
    <row r="539" spans="1:10" ht="12.75">
      <c r="A539" s="272" t="s">
        <v>66</v>
      </c>
      <c r="B539" s="284" t="s">
        <v>604</v>
      </c>
      <c r="J539" s="272" t="s">
        <v>1733</v>
      </c>
    </row>
    <row r="540" spans="1:10" ht="12.75">
      <c r="A540" t="s">
        <v>566</v>
      </c>
      <c r="B540" t="s">
        <v>1007</v>
      </c>
      <c r="C540" s="294">
        <f>Баланс!C84</f>
        <v>0</v>
      </c>
      <c r="D540" s="275"/>
      <c r="J540" t="s">
        <v>834</v>
      </c>
    </row>
    <row r="541" spans="1:10" ht="12.75">
      <c r="A541" t="s">
        <v>566</v>
      </c>
      <c r="B541" t="s">
        <v>833</v>
      </c>
      <c r="C541" s="294">
        <f>Баланс!D84</f>
        <v>0</v>
      </c>
      <c r="J541" t="s">
        <v>405</v>
      </c>
    </row>
    <row r="542" spans="1:10" ht="12.75">
      <c r="A542" t="s">
        <v>566</v>
      </c>
      <c r="B542" t="s">
        <v>645</v>
      </c>
      <c r="C542" s="294">
        <f>Баланс!E84</f>
        <v>0</v>
      </c>
      <c r="J542" t="s">
        <v>461</v>
      </c>
    </row>
    <row r="543" spans="1:10" ht="12.75">
      <c r="A543" t="s">
        <v>566</v>
      </c>
      <c r="B543" t="s">
        <v>1434</v>
      </c>
      <c r="C543" s="294">
        <f>Баланс!F84</f>
        <v>0</v>
      </c>
      <c r="D543" s="275" t="s">
        <v>843</v>
      </c>
      <c r="J543" t="s">
        <v>1434</v>
      </c>
    </row>
    <row r="544" ht="12.75">
      <c r="A544" t="s">
        <v>761</v>
      </c>
    </row>
    <row r="545" spans="1:10" ht="12.75">
      <c r="A545" s="272" t="s">
        <v>66</v>
      </c>
      <c r="B545" s="284" t="s">
        <v>1219</v>
      </c>
      <c r="D545" s="274" t="s">
        <v>843</v>
      </c>
      <c r="J545" s="272" t="s">
        <v>501</v>
      </c>
    </row>
    <row r="546" spans="1:10" ht="12.75">
      <c r="A546" t="s">
        <v>566</v>
      </c>
      <c r="B546" t="s">
        <v>1007</v>
      </c>
      <c r="C546" s="294">
        <f>Баланс!G84</f>
        <v>0</v>
      </c>
      <c r="D546" s="275"/>
      <c r="J546" t="s">
        <v>834</v>
      </c>
    </row>
    <row r="547" spans="1:10" ht="12.75">
      <c r="A547" t="s">
        <v>566</v>
      </c>
      <c r="B547" t="s">
        <v>833</v>
      </c>
      <c r="C547" s="294">
        <f>Баланс!H84</f>
        <v>0</v>
      </c>
      <c r="J547" t="s">
        <v>405</v>
      </c>
    </row>
    <row r="548" spans="1:10" ht="12.75">
      <c r="A548" t="s">
        <v>566</v>
      </c>
      <c r="B548" t="s">
        <v>645</v>
      </c>
      <c r="C548" s="294">
        <f>Баланс!I84</f>
        <v>0</v>
      </c>
      <c r="J548" t="s">
        <v>461</v>
      </c>
    </row>
    <row r="549" spans="1:10" ht="12.75">
      <c r="A549" t="s">
        <v>566</v>
      </c>
      <c r="B549" t="s">
        <v>1434</v>
      </c>
      <c r="C549" s="294">
        <f>Баланс!J84</f>
        <v>0</v>
      </c>
      <c r="D549" s="275" t="s">
        <v>843</v>
      </c>
      <c r="J549" t="s">
        <v>1434</v>
      </c>
    </row>
    <row r="550" ht="12.75">
      <c r="A550" t="s">
        <v>761</v>
      </c>
    </row>
    <row r="551" ht="12.75">
      <c r="A551" t="s">
        <v>761</v>
      </c>
    </row>
    <row r="552" ht="12.75">
      <c r="A552" t="s">
        <v>761</v>
      </c>
    </row>
    <row r="553" spans="1:10" ht="12.75">
      <c r="A553" s="272" t="s">
        <v>66</v>
      </c>
      <c r="B553" s="282" t="s">
        <v>1089</v>
      </c>
      <c r="J553" s="272" t="s">
        <v>525</v>
      </c>
    </row>
    <row r="554" spans="1:10" ht="12.75">
      <c r="A554" s="272" t="s">
        <v>66</v>
      </c>
      <c r="B554" s="283" t="s">
        <v>428</v>
      </c>
      <c r="D554" s="274" t="s">
        <v>843</v>
      </c>
      <c r="J554" s="272" t="s">
        <v>428</v>
      </c>
    </row>
    <row r="555" spans="1:10" ht="12.75">
      <c r="A555" s="272" t="s">
        <v>66</v>
      </c>
      <c r="B555" s="284" t="s">
        <v>604</v>
      </c>
      <c r="J555" s="272" t="s">
        <v>1733</v>
      </c>
    </row>
    <row r="556" spans="1:10" ht="12.75">
      <c r="A556" t="s">
        <v>566</v>
      </c>
      <c r="B556" t="s">
        <v>1007</v>
      </c>
      <c r="C556" s="294">
        <f>Баланс!C85</f>
        <v>0</v>
      </c>
      <c r="D556" s="275"/>
      <c r="J556" t="s">
        <v>834</v>
      </c>
    </row>
    <row r="557" spans="1:10" ht="12.75">
      <c r="A557" t="s">
        <v>566</v>
      </c>
      <c r="B557" t="s">
        <v>833</v>
      </c>
      <c r="C557" s="294">
        <f>Баланс!D85</f>
        <v>0</v>
      </c>
      <c r="J557" t="s">
        <v>405</v>
      </c>
    </row>
    <row r="558" spans="1:10" ht="12.75">
      <c r="A558" t="s">
        <v>566</v>
      </c>
      <c r="B558" t="s">
        <v>645</v>
      </c>
      <c r="C558" s="294">
        <f>Баланс!E85</f>
        <v>0</v>
      </c>
      <c r="J558" t="s">
        <v>461</v>
      </c>
    </row>
    <row r="559" spans="1:10" ht="12.75">
      <c r="A559" t="s">
        <v>566</v>
      </c>
      <c r="B559" t="s">
        <v>1434</v>
      </c>
      <c r="C559" s="294">
        <f>Баланс!F85</f>
        <v>0</v>
      </c>
      <c r="D559" s="275" t="s">
        <v>843</v>
      </c>
      <c r="J559" t="s">
        <v>1434</v>
      </c>
    </row>
    <row r="560" ht="12.75">
      <c r="A560" t="s">
        <v>761</v>
      </c>
    </row>
    <row r="561" spans="1:10" ht="12.75">
      <c r="A561" s="272" t="s">
        <v>66</v>
      </c>
      <c r="B561" s="284" t="s">
        <v>1219</v>
      </c>
      <c r="D561" s="274" t="s">
        <v>843</v>
      </c>
      <c r="J561" s="272" t="s">
        <v>501</v>
      </c>
    </row>
    <row r="562" spans="1:10" ht="12.75">
      <c r="A562" t="s">
        <v>566</v>
      </c>
      <c r="B562" t="s">
        <v>1007</v>
      </c>
      <c r="C562" s="294">
        <f>Баланс!G85</f>
        <v>0</v>
      </c>
      <c r="D562" s="275"/>
      <c r="J562" t="s">
        <v>834</v>
      </c>
    </row>
    <row r="563" spans="1:10" ht="12.75">
      <c r="A563" t="s">
        <v>566</v>
      </c>
      <c r="B563" t="s">
        <v>833</v>
      </c>
      <c r="C563" s="294">
        <f>Баланс!H85</f>
        <v>0</v>
      </c>
      <c r="J563" t="s">
        <v>405</v>
      </c>
    </row>
    <row r="564" spans="1:10" ht="12.75">
      <c r="A564" t="s">
        <v>566</v>
      </c>
      <c r="B564" t="s">
        <v>645</v>
      </c>
      <c r="C564" s="294">
        <f>Баланс!I85</f>
        <v>0</v>
      </c>
      <c r="J564" t="s">
        <v>461</v>
      </c>
    </row>
    <row r="565" spans="1:10" ht="12.75">
      <c r="A565" t="s">
        <v>566</v>
      </c>
      <c r="B565" t="s">
        <v>1434</v>
      </c>
      <c r="C565" s="294">
        <f>Баланс!J85</f>
        <v>0</v>
      </c>
      <c r="D565" s="275" t="s">
        <v>843</v>
      </c>
      <c r="J565" t="s">
        <v>1434</v>
      </c>
    </row>
    <row r="566" ht="12.75">
      <c r="A566" t="s">
        <v>761</v>
      </c>
    </row>
    <row r="567" ht="12.75">
      <c r="A567" t="s">
        <v>761</v>
      </c>
    </row>
    <row r="568" spans="1:10" ht="12.75">
      <c r="A568" s="272" t="s">
        <v>66</v>
      </c>
      <c r="B568" s="283" t="s">
        <v>560</v>
      </c>
      <c r="D568" s="274"/>
      <c r="J568" s="272" t="s">
        <v>415</v>
      </c>
    </row>
    <row r="569" spans="1:10" ht="12.75">
      <c r="A569" s="272" t="s">
        <v>66</v>
      </c>
      <c r="B569" s="284" t="s">
        <v>604</v>
      </c>
      <c r="J569" s="272" t="s">
        <v>1733</v>
      </c>
    </row>
    <row r="570" spans="1:10" ht="12.75" customHeight="1">
      <c r="A570" t="s">
        <v>566</v>
      </c>
      <c r="B570" t="s">
        <v>1007</v>
      </c>
      <c r="C570" s="294">
        <f>Баланс!C87</f>
        <v>0</v>
      </c>
      <c r="D570" s="275"/>
      <c r="J570" t="s">
        <v>834</v>
      </c>
    </row>
    <row r="571" spans="1:10" ht="12.75">
      <c r="A571" t="s">
        <v>566</v>
      </c>
      <c r="B571" t="s">
        <v>833</v>
      </c>
      <c r="C571" s="294">
        <f>Баланс!D87</f>
        <v>0</v>
      </c>
      <c r="J571" t="s">
        <v>405</v>
      </c>
    </row>
    <row r="572" spans="1:10" ht="12.75">
      <c r="A572" t="s">
        <v>566</v>
      </c>
      <c r="B572" t="s">
        <v>645</v>
      </c>
      <c r="C572" s="294">
        <f>Баланс!E87</f>
        <v>0</v>
      </c>
      <c r="J572" t="s">
        <v>461</v>
      </c>
    </row>
    <row r="573" spans="1:10" ht="12.75">
      <c r="A573" t="s">
        <v>566</v>
      </c>
      <c r="B573" t="s">
        <v>1434</v>
      </c>
      <c r="C573" s="294">
        <f>Баланс!F87</f>
        <v>0</v>
      </c>
      <c r="D573" s="275" t="s">
        <v>843</v>
      </c>
      <c r="J573" t="s">
        <v>1434</v>
      </c>
    </row>
    <row r="574" ht="12.75">
      <c r="A574" t="s">
        <v>761</v>
      </c>
    </row>
    <row r="575" spans="1:10" ht="12.75">
      <c r="A575" s="272" t="s">
        <v>66</v>
      </c>
      <c r="B575" s="284" t="s">
        <v>1219</v>
      </c>
      <c r="D575" s="274" t="s">
        <v>843</v>
      </c>
      <c r="J575" s="272" t="s">
        <v>501</v>
      </c>
    </row>
    <row r="576" spans="1:10" ht="12.75">
      <c r="A576" t="s">
        <v>566</v>
      </c>
      <c r="B576" t="s">
        <v>1007</v>
      </c>
      <c r="C576" s="294">
        <f>Баланс!G87</f>
        <v>0</v>
      </c>
      <c r="D576" s="275"/>
      <c r="J576" t="s">
        <v>834</v>
      </c>
    </row>
    <row r="577" spans="1:10" ht="12.75">
      <c r="A577" t="s">
        <v>566</v>
      </c>
      <c r="B577" t="s">
        <v>833</v>
      </c>
      <c r="C577" s="294">
        <f>Баланс!H87</f>
        <v>0</v>
      </c>
      <c r="J577" t="s">
        <v>405</v>
      </c>
    </row>
    <row r="578" spans="1:10" ht="12.75">
      <c r="A578" t="s">
        <v>566</v>
      </c>
      <c r="B578" t="s">
        <v>645</v>
      </c>
      <c r="C578" s="294">
        <f>Баланс!I87</f>
        <v>0</v>
      </c>
      <c r="J578" t="s">
        <v>461</v>
      </c>
    </row>
    <row r="579" spans="1:10" ht="12.75">
      <c r="A579" t="s">
        <v>566</v>
      </c>
      <c r="B579" t="s">
        <v>1434</v>
      </c>
      <c r="C579" s="294">
        <f>Баланс!J87</f>
        <v>0</v>
      </c>
      <c r="D579" s="275" t="s">
        <v>843</v>
      </c>
      <c r="J579" t="s">
        <v>1434</v>
      </c>
    </row>
    <row r="580" ht="12.75">
      <c r="A580" t="s">
        <v>761</v>
      </c>
    </row>
    <row r="581" ht="12.75">
      <c r="A581" t="s">
        <v>761</v>
      </c>
    </row>
    <row r="582" ht="12.75">
      <c r="A582" t="s">
        <v>761</v>
      </c>
    </row>
    <row r="583" spans="1:10" ht="12.75">
      <c r="A583" s="272" t="s">
        <v>66</v>
      </c>
      <c r="B583" s="282" t="s">
        <v>310</v>
      </c>
      <c r="J583" s="272" t="s">
        <v>1450</v>
      </c>
    </row>
    <row r="584" spans="1:10" ht="12.75">
      <c r="A584" s="272" t="s">
        <v>66</v>
      </c>
      <c r="B584" s="284" t="s">
        <v>604</v>
      </c>
      <c r="J584" s="272" t="s">
        <v>1733</v>
      </c>
    </row>
    <row r="585" spans="1:10" ht="12.75">
      <c r="A585" t="s">
        <v>566</v>
      </c>
      <c r="B585" t="s">
        <v>1007</v>
      </c>
      <c r="C585" s="294">
        <f>Баланс!C88</f>
        <v>0</v>
      </c>
      <c r="D585" s="275"/>
      <c r="J585" t="s">
        <v>834</v>
      </c>
    </row>
    <row r="586" spans="1:10" ht="12.75">
      <c r="A586" t="s">
        <v>566</v>
      </c>
      <c r="B586" t="s">
        <v>833</v>
      </c>
      <c r="C586" s="294">
        <f>Баланс!D88</f>
        <v>0</v>
      </c>
      <c r="J586" t="s">
        <v>405</v>
      </c>
    </row>
    <row r="587" spans="1:10" ht="12.75">
      <c r="A587" t="s">
        <v>566</v>
      </c>
      <c r="B587" t="s">
        <v>645</v>
      </c>
      <c r="C587" s="294">
        <f>Баланс!E88</f>
        <v>0</v>
      </c>
      <c r="J587" t="s">
        <v>461</v>
      </c>
    </row>
    <row r="588" spans="1:10" ht="12.75">
      <c r="A588" t="s">
        <v>566</v>
      </c>
      <c r="B588" t="s">
        <v>1434</v>
      </c>
      <c r="C588" s="294">
        <f>Баланс!F88</f>
        <v>0</v>
      </c>
      <c r="D588" s="275" t="s">
        <v>843</v>
      </c>
      <c r="J588" t="s">
        <v>1434</v>
      </c>
    </row>
    <row r="589" ht="12.75">
      <c r="A589" t="s">
        <v>761</v>
      </c>
    </row>
    <row r="590" spans="1:10" ht="12.75">
      <c r="A590" s="272" t="s">
        <v>66</v>
      </c>
      <c r="B590" s="284" t="s">
        <v>1219</v>
      </c>
      <c r="D590" s="274" t="s">
        <v>843</v>
      </c>
      <c r="J590" s="272" t="s">
        <v>501</v>
      </c>
    </row>
    <row r="591" spans="1:10" ht="12.75">
      <c r="A591" t="s">
        <v>566</v>
      </c>
      <c r="B591" t="s">
        <v>1007</v>
      </c>
      <c r="C591" s="294">
        <f>Баланс!G88</f>
        <v>0</v>
      </c>
      <c r="D591" s="275"/>
      <c r="J591" t="s">
        <v>834</v>
      </c>
    </row>
    <row r="592" spans="1:10" ht="12.75">
      <c r="A592" t="s">
        <v>566</v>
      </c>
      <c r="B592" t="s">
        <v>833</v>
      </c>
      <c r="C592" s="294">
        <f>Баланс!H88</f>
        <v>0</v>
      </c>
      <c r="J592" t="s">
        <v>405</v>
      </c>
    </row>
    <row r="593" spans="1:10" ht="12.75">
      <c r="A593" t="s">
        <v>566</v>
      </c>
      <c r="B593" t="s">
        <v>645</v>
      </c>
      <c r="C593" s="294">
        <f>Баланс!I88</f>
        <v>0</v>
      </c>
      <c r="J593" t="s">
        <v>461</v>
      </c>
    </row>
    <row r="594" spans="1:10" ht="12.75">
      <c r="A594" t="s">
        <v>566</v>
      </c>
      <c r="B594" t="s">
        <v>1434</v>
      </c>
      <c r="C594" s="294">
        <f>Баланс!J88</f>
        <v>0</v>
      </c>
      <c r="D594" s="275" t="s">
        <v>843</v>
      </c>
      <c r="J594" t="s">
        <v>1434</v>
      </c>
    </row>
    <row r="595" ht="12.75">
      <c r="A595" t="s">
        <v>761</v>
      </c>
    </row>
    <row r="596" ht="12.75">
      <c r="A596" t="s">
        <v>761</v>
      </c>
    </row>
    <row r="597" spans="1:10" ht="12.75">
      <c r="A597" s="272" t="s">
        <v>66</v>
      </c>
      <c r="B597" s="282" t="s">
        <v>1434</v>
      </c>
      <c r="D597" s="274" t="s">
        <v>843</v>
      </c>
      <c r="J597" s="272" t="s">
        <v>707</v>
      </c>
    </row>
    <row r="598" spans="1:10" ht="12.75">
      <c r="A598" s="272" t="s">
        <v>66</v>
      </c>
      <c r="B598" s="283" t="s">
        <v>604</v>
      </c>
      <c r="J598" s="272" t="s">
        <v>1733</v>
      </c>
    </row>
    <row r="599" spans="1:10" ht="12.75">
      <c r="A599" t="s">
        <v>566</v>
      </c>
      <c r="B599" t="s">
        <v>1007</v>
      </c>
      <c r="C599" s="294">
        <f>Баланс!C90</f>
        <v>12845254.85</v>
      </c>
      <c r="D599" s="275"/>
      <c r="J599" t="s">
        <v>834</v>
      </c>
    </row>
    <row r="600" spans="1:10" ht="12.75">
      <c r="A600" t="s">
        <v>566</v>
      </c>
      <c r="B600" t="s">
        <v>833</v>
      </c>
      <c r="C600" s="294">
        <f>Баланс!D90</f>
        <v>67066198</v>
      </c>
      <c r="J600" t="s">
        <v>405</v>
      </c>
    </row>
    <row r="601" spans="1:10" ht="12.75">
      <c r="A601" t="s">
        <v>566</v>
      </c>
      <c r="B601" t="s">
        <v>645</v>
      </c>
      <c r="C601" s="294">
        <f>Баланс!E90</f>
        <v>43502.72</v>
      </c>
      <c r="J601" t="s">
        <v>461</v>
      </c>
    </row>
    <row r="602" spans="1:10" ht="12.75">
      <c r="A602" t="s">
        <v>566</v>
      </c>
      <c r="B602" t="s">
        <v>1434</v>
      </c>
      <c r="C602" s="294">
        <f>Баланс!F90</f>
        <v>79954955.57</v>
      </c>
      <c r="D602" s="275" t="s">
        <v>843</v>
      </c>
      <c r="J602" t="s">
        <v>1434</v>
      </c>
    </row>
    <row r="603" ht="12.75">
      <c r="A603" t="s">
        <v>761</v>
      </c>
    </row>
    <row r="604" spans="1:10" ht="12.75">
      <c r="A604" s="272" t="s">
        <v>66</v>
      </c>
      <c r="B604" s="283" t="s">
        <v>1219</v>
      </c>
      <c r="D604" s="274" t="s">
        <v>843</v>
      </c>
      <c r="J604" s="272" t="s">
        <v>501</v>
      </c>
    </row>
    <row r="605" spans="1:10" ht="12.75">
      <c r="A605" t="s">
        <v>566</v>
      </c>
      <c r="B605" t="s">
        <v>1007</v>
      </c>
      <c r="C605" s="294">
        <f>Баланс!G90</f>
        <v>4766210.44</v>
      </c>
      <c r="D605" s="275"/>
      <c r="J605" t="s">
        <v>834</v>
      </c>
    </row>
    <row r="606" spans="1:10" ht="12.75">
      <c r="A606" t="s">
        <v>566</v>
      </c>
      <c r="B606" t="s">
        <v>833</v>
      </c>
      <c r="C606" s="294">
        <f>Баланс!H90</f>
        <v>45860103.15</v>
      </c>
      <c r="J606" t="s">
        <v>405</v>
      </c>
    </row>
    <row r="607" spans="1:10" ht="12.75">
      <c r="A607" t="s">
        <v>566</v>
      </c>
      <c r="B607" t="s">
        <v>645</v>
      </c>
      <c r="C607" s="294">
        <f>Баланс!I90</f>
        <v>25800</v>
      </c>
      <c r="J607" t="s">
        <v>461</v>
      </c>
    </row>
    <row r="608" spans="1:10" ht="12.75">
      <c r="A608" t="s">
        <v>566</v>
      </c>
      <c r="B608" t="s">
        <v>1434</v>
      </c>
      <c r="C608" s="294">
        <f>Баланс!J90</f>
        <v>50652113.59</v>
      </c>
      <c r="D608" s="275" t="s">
        <v>843</v>
      </c>
      <c r="J608" t="s">
        <v>1434</v>
      </c>
    </row>
    <row r="609" ht="12.75">
      <c r="A609" t="s">
        <v>761</v>
      </c>
    </row>
    <row r="610" ht="12.75">
      <c r="A610" t="s">
        <v>761</v>
      </c>
    </row>
    <row r="611" ht="12.75">
      <c r="A611" t="s">
        <v>761</v>
      </c>
    </row>
    <row r="612" spans="1:10" ht="14.25">
      <c r="A612" s="272" t="s">
        <v>66</v>
      </c>
      <c r="B612" s="281" t="s">
        <v>311</v>
      </c>
      <c r="D612" s="274" t="s">
        <v>843</v>
      </c>
      <c r="J612" s="272" t="s">
        <v>311</v>
      </c>
    </row>
    <row r="613" spans="1:10" ht="12.75">
      <c r="A613" s="272" t="s">
        <v>66</v>
      </c>
      <c r="B613" s="282" t="s">
        <v>604</v>
      </c>
      <c r="J613" s="272" t="s">
        <v>1733</v>
      </c>
    </row>
    <row r="614" spans="1:10" ht="12.75">
      <c r="A614" t="s">
        <v>566</v>
      </c>
      <c r="B614" t="s">
        <v>1007</v>
      </c>
      <c r="C614" s="294">
        <f>Баланс!C91</f>
        <v>12920654.83</v>
      </c>
      <c r="D614" s="275"/>
      <c r="J614" t="s">
        <v>834</v>
      </c>
    </row>
    <row r="615" spans="1:10" ht="12.75">
      <c r="A615" t="s">
        <v>566</v>
      </c>
      <c r="B615" t="s">
        <v>833</v>
      </c>
      <c r="C615" s="294">
        <f>Баланс!D91</f>
        <v>71245895.83</v>
      </c>
      <c r="J615" t="s">
        <v>405</v>
      </c>
    </row>
    <row r="616" spans="1:10" ht="12.75">
      <c r="A616" t="s">
        <v>566</v>
      </c>
      <c r="B616" t="s">
        <v>645</v>
      </c>
      <c r="C616" s="294">
        <f>Баланс!E91</f>
        <v>43502.72</v>
      </c>
      <c r="J616" t="s">
        <v>461</v>
      </c>
    </row>
    <row r="617" spans="1:10" ht="12.75">
      <c r="A617" t="s">
        <v>566</v>
      </c>
      <c r="B617" t="s">
        <v>1434</v>
      </c>
      <c r="C617" s="294">
        <f>Баланс!F91</f>
        <v>84210053.38</v>
      </c>
      <c r="D617" s="275" t="s">
        <v>843</v>
      </c>
      <c r="J617" t="s">
        <v>1434</v>
      </c>
    </row>
    <row r="618" ht="12.75">
      <c r="A618" t="s">
        <v>761</v>
      </c>
    </row>
    <row r="619" spans="1:10" ht="12.75">
      <c r="A619" s="272" t="s">
        <v>66</v>
      </c>
      <c r="B619" s="282" t="s">
        <v>1219</v>
      </c>
      <c r="D619" s="274" t="s">
        <v>843</v>
      </c>
      <c r="J619" s="272" t="s">
        <v>501</v>
      </c>
    </row>
    <row r="620" spans="1:10" ht="12.75">
      <c r="A620" t="s">
        <v>566</v>
      </c>
      <c r="B620" t="s">
        <v>1007</v>
      </c>
      <c r="C620" s="294">
        <f>Баланс!G91</f>
        <v>4942543.44</v>
      </c>
      <c r="D620" s="275"/>
      <c r="J620" t="s">
        <v>834</v>
      </c>
    </row>
    <row r="621" spans="1:10" ht="12.75">
      <c r="A621" t="s">
        <v>566</v>
      </c>
      <c r="B621" t="s">
        <v>833</v>
      </c>
      <c r="C621" s="294">
        <f>Баланс!H91</f>
        <v>79808094.91</v>
      </c>
      <c r="J621" t="s">
        <v>405</v>
      </c>
    </row>
    <row r="622" spans="1:10" ht="12.75">
      <c r="A622" t="s">
        <v>566</v>
      </c>
      <c r="B622" t="s">
        <v>645</v>
      </c>
      <c r="C622" s="294">
        <f>Баланс!I91</f>
        <v>116698.32</v>
      </c>
      <c r="J622" t="s">
        <v>461</v>
      </c>
    </row>
    <row r="623" spans="1:10" ht="12.75">
      <c r="A623" t="s">
        <v>566</v>
      </c>
      <c r="B623" t="s">
        <v>1434</v>
      </c>
      <c r="C623" s="294">
        <f>Баланс!J91</f>
        <v>84867336.67</v>
      </c>
      <c r="D623" s="275" t="s">
        <v>843</v>
      </c>
      <c r="J623" t="s">
        <v>1434</v>
      </c>
    </row>
    <row r="624" ht="12.75">
      <c r="A624" t="s">
        <v>761</v>
      </c>
    </row>
    <row r="625" ht="12.75">
      <c r="A625" t="s">
        <v>761</v>
      </c>
    </row>
    <row r="626" ht="12.75">
      <c r="A626" t="s">
        <v>761</v>
      </c>
    </row>
    <row r="627" spans="1:10" ht="15.75">
      <c r="A627" s="272" t="s">
        <v>66</v>
      </c>
      <c r="B627" s="312" t="s">
        <v>1633</v>
      </c>
      <c r="D627" s="274" t="s">
        <v>843</v>
      </c>
      <c r="J627" s="272" t="s">
        <v>1633</v>
      </c>
    </row>
    <row r="628" spans="1:10" ht="14.25">
      <c r="A628" s="272" t="s">
        <v>66</v>
      </c>
      <c r="B628" s="281" t="s">
        <v>475</v>
      </c>
      <c r="D628" s="274"/>
      <c r="J628" s="272" t="s">
        <v>1129</v>
      </c>
    </row>
    <row r="629" spans="1:10" ht="12.75">
      <c r="A629" s="272" t="s">
        <v>66</v>
      </c>
      <c r="B629" s="282" t="s">
        <v>1459</v>
      </c>
      <c r="D629" s="274"/>
      <c r="J629" s="272" t="s">
        <v>71</v>
      </c>
    </row>
    <row r="630" spans="1:10" ht="12.75">
      <c r="A630" s="272" t="s">
        <v>66</v>
      </c>
      <c r="B630" s="283" t="s">
        <v>428</v>
      </c>
      <c r="D630" s="274" t="s">
        <v>843</v>
      </c>
      <c r="J630" s="272" t="s">
        <v>428</v>
      </c>
    </row>
    <row r="631" spans="1:10" ht="12.75">
      <c r="A631" s="272" t="s">
        <v>66</v>
      </c>
      <c r="B631" s="284" t="s">
        <v>604</v>
      </c>
      <c r="J631" s="272" t="s">
        <v>1733</v>
      </c>
    </row>
    <row r="632" spans="1:10" ht="12.75">
      <c r="A632" t="s">
        <v>566</v>
      </c>
      <c r="B632" t="s">
        <v>1007</v>
      </c>
      <c r="C632" s="294">
        <f>Баланс!C100</f>
        <v>0</v>
      </c>
      <c r="D632" s="275"/>
      <c r="J632" t="s">
        <v>834</v>
      </c>
    </row>
    <row r="633" spans="1:10" ht="12.75">
      <c r="A633" t="s">
        <v>566</v>
      </c>
      <c r="B633" t="s">
        <v>833</v>
      </c>
      <c r="C633" s="294">
        <f>Баланс!D100</f>
        <v>0</v>
      </c>
      <c r="J633" t="s">
        <v>405</v>
      </c>
    </row>
    <row r="634" spans="1:10" ht="12.75">
      <c r="A634" t="s">
        <v>566</v>
      </c>
      <c r="B634" t="s">
        <v>645</v>
      </c>
      <c r="C634" s="294">
        <f>Баланс!E100</f>
        <v>0</v>
      </c>
      <c r="J634" t="s">
        <v>461</v>
      </c>
    </row>
    <row r="635" spans="1:10" ht="12.75">
      <c r="A635" t="s">
        <v>566</v>
      </c>
      <c r="B635" t="s">
        <v>1434</v>
      </c>
      <c r="C635" s="294">
        <f>Баланс!F100</f>
        <v>0</v>
      </c>
      <c r="D635" s="275" t="s">
        <v>843</v>
      </c>
      <c r="J635" t="s">
        <v>1434</v>
      </c>
    </row>
    <row r="636" ht="12.75">
      <c r="A636" t="s">
        <v>761</v>
      </c>
    </row>
    <row r="637" spans="1:10" ht="12.75">
      <c r="A637" s="272" t="s">
        <v>66</v>
      </c>
      <c r="B637" s="284" t="s">
        <v>1219</v>
      </c>
      <c r="D637" s="274" t="s">
        <v>843</v>
      </c>
      <c r="J637" s="272" t="s">
        <v>501</v>
      </c>
    </row>
    <row r="638" spans="1:10" ht="12.75">
      <c r="A638" t="s">
        <v>566</v>
      </c>
      <c r="B638" t="s">
        <v>1007</v>
      </c>
      <c r="C638" s="294">
        <f>Баланс!G100</f>
        <v>0</v>
      </c>
      <c r="D638" s="275"/>
      <c r="J638" t="s">
        <v>834</v>
      </c>
    </row>
    <row r="639" spans="1:10" ht="12.75">
      <c r="A639" t="s">
        <v>566</v>
      </c>
      <c r="B639" t="s">
        <v>833</v>
      </c>
      <c r="C639" s="294">
        <f>Баланс!H100</f>
        <v>0</v>
      </c>
      <c r="J639" t="s">
        <v>405</v>
      </c>
    </row>
    <row r="640" spans="1:10" ht="12.75">
      <c r="A640" t="s">
        <v>566</v>
      </c>
      <c r="B640" t="s">
        <v>645</v>
      </c>
      <c r="C640" s="294">
        <f>Баланс!I100</f>
        <v>0</v>
      </c>
      <c r="J640" t="s">
        <v>461</v>
      </c>
    </row>
    <row r="641" spans="1:10" ht="12.75">
      <c r="A641" t="s">
        <v>566</v>
      </c>
      <c r="B641" t="s">
        <v>1434</v>
      </c>
      <c r="C641" s="294">
        <f>Баланс!J100</f>
        <v>0</v>
      </c>
      <c r="D641" s="275" t="s">
        <v>843</v>
      </c>
      <c r="J641" t="s">
        <v>1434</v>
      </c>
    </row>
    <row r="642" ht="12.75">
      <c r="A642" t="s">
        <v>761</v>
      </c>
    </row>
    <row r="643" ht="12.75">
      <c r="A643" t="s">
        <v>761</v>
      </c>
    </row>
    <row r="644" spans="1:10" ht="12.75">
      <c r="A644" s="272" t="s">
        <v>66</v>
      </c>
      <c r="B644" s="283" t="s">
        <v>951</v>
      </c>
      <c r="D644" s="274"/>
      <c r="J644" s="272" t="s">
        <v>1744</v>
      </c>
    </row>
    <row r="645" spans="1:10" ht="12.75">
      <c r="A645" s="272" t="s">
        <v>66</v>
      </c>
      <c r="B645" s="284" t="s">
        <v>604</v>
      </c>
      <c r="J645" s="272" t="s">
        <v>1733</v>
      </c>
    </row>
    <row r="646" spans="1:10" ht="12.75">
      <c r="A646" t="s">
        <v>566</v>
      </c>
      <c r="B646" t="s">
        <v>1007</v>
      </c>
      <c r="C646" s="294">
        <f>Баланс!C102</f>
        <v>0</v>
      </c>
      <c r="D646" s="275"/>
      <c r="J646" t="s">
        <v>834</v>
      </c>
    </row>
    <row r="647" spans="1:10" ht="12.75">
      <c r="A647" t="s">
        <v>566</v>
      </c>
      <c r="B647" t="s">
        <v>833</v>
      </c>
      <c r="C647" s="294">
        <f>Баланс!D102</f>
        <v>0</v>
      </c>
      <c r="J647" t="s">
        <v>405</v>
      </c>
    </row>
    <row r="648" spans="1:10" ht="12.75">
      <c r="A648" t="s">
        <v>566</v>
      </c>
      <c r="B648" t="s">
        <v>645</v>
      </c>
      <c r="C648" s="294">
        <f>Баланс!E102</f>
        <v>0</v>
      </c>
      <c r="J648" t="s">
        <v>461</v>
      </c>
    </row>
    <row r="649" spans="1:10" ht="12.75">
      <c r="A649" t="s">
        <v>566</v>
      </c>
      <c r="B649" t="s">
        <v>1434</v>
      </c>
      <c r="C649" s="294">
        <f>Баланс!F102</f>
        <v>0</v>
      </c>
      <c r="D649" s="275" t="s">
        <v>843</v>
      </c>
      <c r="J649" t="s">
        <v>1434</v>
      </c>
    </row>
    <row r="650" ht="12.75">
      <c r="A650" t="s">
        <v>761</v>
      </c>
    </row>
    <row r="651" spans="1:10" ht="12.75">
      <c r="A651" s="272" t="s">
        <v>66</v>
      </c>
      <c r="B651" s="284" t="s">
        <v>1219</v>
      </c>
      <c r="D651" s="274" t="s">
        <v>843</v>
      </c>
      <c r="J651" s="272" t="s">
        <v>501</v>
      </c>
    </row>
    <row r="652" spans="1:10" ht="12.75">
      <c r="A652" t="s">
        <v>566</v>
      </c>
      <c r="B652" t="s">
        <v>1007</v>
      </c>
      <c r="C652" s="294">
        <f>Баланс!G102</f>
        <v>0</v>
      </c>
      <c r="D652" s="275"/>
      <c r="J652" t="s">
        <v>834</v>
      </c>
    </row>
    <row r="653" spans="1:10" ht="12.75">
      <c r="A653" t="s">
        <v>566</v>
      </c>
      <c r="B653" t="s">
        <v>833</v>
      </c>
      <c r="C653" s="294">
        <f>Баланс!H102</f>
        <v>0</v>
      </c>
      <c r="J653" t="s">
        <v>405</v>
      </c>
    </row>
    <row r="654" spans="1:10" ht="12.75">
      <c r="A654" t="s">
        <v>566</v>
      </c>
      <c r="B654" t="s">
        <v>645</v>
      </c>
      <c r="C654" s="294">
        <f>Баланс!I102</f>
        <v>0</v>
      </c>
      <c r="J654" t="s">
        <v>461</v>
      </c>
    </row>
    <row r="655" spans="1:10" ht="12.75">
      <c r="A655" t="s">
        <v>566</v>
      </c>
      <c r="B655" t="s">
        <v>1434</v>
      </c>
      <c r="C655" s="294">
        <f>Баланс!J102</f>
        <v>0</v>
      </c>
      <c r="D655" s="275" t="s">
        <v>843</v>
      </c>
      <c r="J655" t="s">
        <v>1434</v>
      </c>
    </row>
    <row r="656" ht="12.75">
      <c r="A656" t="s">
        <v>761</v>
      </c>
    </row>
    <row r="657" ht="12.75">
      <c r="A657" t="s">
        <v>761</v>
      </c>
    </row>
    <row r="658" ht="12.75">
      <c r="A658" t="s">
        <v>761</v>
      </c>
    </row>
    <row r="659" spans="1:10" ht="12.75">
      <c r="A659" s="272" t="s">
        <v>66</v>
      </c>
      <c r="B659" s="282" t="s">
        <v>1095</v>
      </c>
      <c r="D659" s="274"/>
      <c r="J659" s="272" t="s">
        <v>350</v>
      </c>
    </row>
    <row r="660" spans="1:10" ht="12.75">
      <c r="A660" s="272" t="s">
        <v>66</v>
      </c>
      <c r="B660" s="283" t="s">
        <v>428</v>
      </c>
      <c r="D660" s="274" t="s">
        <v>843</v>
      </c>
      <c r="J660" s="272" t="s">
        <v>428</v>
      </c>
    </row>
    <row r="661" spans="1:10" ht="12.75">
      <c r="A661" s="272" t="s">
        <v>66</v>
      </c>
      <c r="B661" s="284" t="s">
        <v>604</v>
      </c>
      <c r="J661" s="272" t="s">
        <v>1733</v>
      </c>
    </row>
    <row r="662" spans="1:10" ht="12.75">
      <c r="A662" t="s">
        <v>566</v>
      </c>
      <c r="B662" t="s">
        <v>1007</v>
      </c>
      <c r="C662" s="294">
        <f>Баланс!C103</f>
        <v>1226839.3</v>
      </c>
      <c r="D662" s="275"/>
      <c r="J662" t="s">
        <v>834</v>
      </c>
    </row>
    <row r="663" spans="1:10" ht="12.75">
      <c r="A663" t="s">
        <v>566</v>
      </c>
      <c r="B663" t="s">
        <v>833</v>
      </c>
      <c r="C663" s="294">
        <f>Баланс!D103</f>
        <v>53436.47</v>
      </c>
      <c r="J663" t="s">
        <v>405</v>
      </c>
    </row>
    <row r="664" spans="1:10" ht="12.75">
      <c r="A664" t="s">
        <v>566</v>
      </c>
      <c r="B664" t="s">
        <v>645</v>
      </c>
      <c r="C664" s="294">
        <f>Баланс!E103</f>
        <v>146844.8</v>
      </c>
      <c r="J664" t="s">
        <v>461</v>
      </c>
    </row>
    <row r="665" spans="1:10" ht="12.75">
      <c r="A665" t="s">
        <v>566</v>
      </c>
      <c r="B665" t="s">
        <v>1434</v>
      </c>
      <c r="C665" s="294">
        <f>Баланс!F103</f>
        <v>1427120.57</v>
      </c>
      <c r="D665" s="275" t="s">
        <v>843</v>
      </c>
      <c r="J665" t="s">
        <v>1434</v>
      </c>
    </row>
    <row r="666" ht="12.75">
      <c r="A666" t="s">
        <v>761</v>
      </c>
    </row>
    <row r="667" spans="1:10" ht="12.75">
      <c r="A667" s="272" t="s">
        <v>66</v>
      </c>
      <c r="B667" s="284" t="s">
        <v>1219</v>
      </c>
      <c r="D667" s="274" t="s">
        <v>843</v>
      </c>
      <c r="J667" s="272" t="s">
        <v>501</v>
      </c>
    </row>
    <row r="668" spans="1:10" ht="12.75">
      <c r="A668" t="s">
        <v>566</v>
      </c>
      <c r="B668" t="s">
        <v>1007</v>
      </c>
      <c r="C668" s="294">
        <f>Баланс!G103</f>
        <v>1181476.79</v>
      </c>
      <c r="D668" s="275"/>
      <c r="J668" t="s">
        <v>834</v>
      </c>
    </row>
    <row r="669" spans="1:10" ht="12.75">
      <c r="A669" t="s">
        <v>566</v>
      </c>
      <c r="B669" t="s">
        <v>833</v>
      </c>
      <c r="C669" s="294">
        <f>Баланс!H103</f>
        <v>73690.2</v>
      </c>
      <c r="J669" t="s">
        <v>405</v>
      </c>
    </row>
    <row r="670" spans="1:10" ht="12.75">
      <c r="A670" t="s">
        <v>566</v>
      </c>
      <c r="B670" t="s">
        <v>645</v>
      </c>
      <c r="C670" s="294">
        <f>Баланс!I103</f>
        <v>272062.12</v>
      </c>
      <c r="J670" t="s">
        <v>461</v>
      </c>
    </row>
    <row r="671" spans="1:10" ht="12.75">
      <c r="A671" t="s">
        <v>566</v>
      </c>
      <c r="B671" t="s">
        <v>1434</v>
      </c>
      <c r="C671" s="294">
        <f>Баланс!J103</f>
        <v>1527229.11</v>
      </c>
      <c r="D671" s="275" t="s">
        <v>843</v>
      </c>
      <c r="J671" t="s">
        <v>1434</v>
      </c>
    </row>
    <row r="672" ht="12.75">
      <c r="A672" t="s">
        <v>761</v>
      </c>
    </row>
    <row r="673" ht="12.75">
      <c r="A673" t="s">
        <v>761</v>
      </c>
    </row>
    <row r="674" spans="1:10" ht="12.75">
      <c r="A674" s="272" t="s">
        <v>66</v>
      </c>
      <c r="B674" s="283" t="s">
        <v>951</v>
      </c>
      <c r="D674" s="274"/>
      <c r="J674" s="272" t="s">
        <v>95</v>
      </c>
    </row>
    <row r="675" spans="1:10" ht="12.75">
      <c r="A675" s="272" t="s">
        <v>66</v>
      </c>
      <c r="B675" s="284" t="s">
        <v>604</v>
      </c>
      <c r="J675" s="272" t="s">
        <v>1733</v>
      </c>
    </row>
    <row r="676" spans="1:10" ht="12.75">
      <c r="A676" t="s">
        <v>566</v>
      </c>
      <c r="B676" t="s">
        <v>1007</v>
      </c>
      <c r="C676" s="294">
        <f>Баланс!C105</f>
        <v>0</v>
      </c>
      <c r="D676" s="275"/>
      <c r="J676" t="s">
        <v>834</v>
      </c>
    </row>
    <row r="677" spans="1:10" ht="12.75">
      <c r="A677" t="s">
        <v>566</v>
      </c>
      <c r="B677" t="s">
        <v>833</v>
      </c>
      <c r="C677" s="294">
        <f>Баланс!D105</f>
        <v>0</v>
      </c>
      <c r="J677" t="s">
        <v>405</v>
      </c>
    </row>
    <row r="678" spans="1:10" ht="12.75">
      <c r="A678" t="s">
        <v>566</v>
      </c>
      <c r="B678" t="s">
        <v>645</v>
      </c>
      <c r="C678" s="294">
        <f>Баланс!E105</f>
        <v>0</v>
      </c>
      <c r="J678" t="s">
        <v>461</v>
      </c>
    </row>
    <row r="679" spans="1:10" ht="12.75">
      <c r="A679" t="s">
        <v>566</v>
      </c>
      <c r="B679" t="s">
        <v>1434</v>
      </c>
      <c r="C679" s="294">
        <f>Баланс!F105</f>
        <v>0</v>
      </c>
      <c r="D679" s="275" t="s">
        <v>843</v>
      </c>
      <c r="J679" t="s">
        <v>1434</v>
      </c>
    </row>
    <row r="680" ht="12.75">
      <c r="A680" t="s">
        <v>761</v>
      </c>
    </row>
    <row r="681" spans="1:10" ht="12.75">
      <c r="A681" s="272" t="s">
        <v>66</v>
      </c>
      <c r="B681" s="284" t="s">
        <v>1219</v>
      </c>
      <c r="D681" s="274" t="s">
        <v>843</v>
      </c>
      <c r="J681" s="272" t="s">
        <v>501</v>
      </c>
    </row>
    <row r="682" spans="1:10" ht="12.75">
      <c r="A682" t="s">
        <v>566</v>
      </c>
      <c r="B682" t="s">
        <v>1007</v>
      </c>
      <c r="C682" s="294">
        <f>Баланс!G105</f>
        <v>0</v>
      </c>
      <c r="D682" s="275"/>
      <c r="J682" t="s">
        <v>834</v>
      </c>
    </row>
    <row r="683" spans="1:10" ht="12.75">
      <c r="A683" t="s">
        <v>566</v>
      </c>
      <c r="B683" t="s">
        <v>833</v>
      </c>
      <c r="C683" s="294">
        <f>Баланс!H105</f>
        <v>0</v>
      </c>
      <c r="J683" t="s">
        <v>405</v>
      </c>
    </row>
    <row r="684" spans="1:10" ht="12.75">
      <c r="A684" t="s">
        <v>566</v>
      </c>
      <c r="B684" t="s">
        <v>645</v>
      </c>
      <c r="C684" s="294">
        <f>Баланс!I105</f>
        <v>0</v>
      </c>
      <c r="J684" t="s">
        <v>461</v>
      </c>
    </row>
    <row r="685" spans="1:10" ht="12.75">
      <c r="A685" t="s">
        <v>566</v>
      </c>
      <c r="B685" t="s">
        <v>1434</v>
      </c>
      <c r="C685" s="294">
        <f>Баланс!J105</f>
        <v>0</v>
      </c>
      <c r="D685" s="275" t="s">
        <v>843</v>
      </c>
      <c r="J685" t="s">
        <v>1434</v>
      </c>
    </row>
    <row r="686" ht="12.75">
      <c r="A686" t="s">
        <v>761</v>
      </c>
    </row>
    <row r="687" ht="12.75">
      <c r="A687" t="s">
        <v>761</v>
      </c>
    </row>
    <row r="688" ht="12.75">
      <c r="A688" t="s">
        <v>761</v>
      </c>
    </row>
    <row r="689" spans="1:10" ht="12.75">
      <c r="A689" s="272" t="s">
        <v>66</v>
      </c>
      <c r="B689" s="282" t="s">
        <v>524</v>
      </c>
      <c r="D689" s="274"/>
      <c r="J689" s="272" t="s">
        <v>43</v>
      </c>
    </row>
    <row r="690" spans="1:10" ht="12.75">
      <c r="A690" s="272" t="s">
        <v>66</v>
      </c>
      <c r="B690" s="284" t="s">
        <v>604</v>
      </c>
      <c r="J690" s="272" t="s">
        <v>1733</v>
      </c>
    </row>
    <row r="691" spans="1:10" ht="12.75">
      <c r="A691" t="s">
        <v>566</v>
      </c>
      <c r="B691" t="s">
        <v>1007</v>
      </c>
      <c r="C691" s="294">
        <f>Баланс!C106</f>
        <v>0</v>
      </c>
      <c r="D691" s="275"/>
      <c r="J691" t="s">
        <v>834</v>
      </c>
    </row>
    <row r="692" spans="1:10" ht="12.75">
      <c r="A692" t="s">
        <v>566</v>
      </c>
      <c r="B692" t="s">
        <v>833</v>
      </c>
      <c r="C692" s="294">
        <f>Баланс!D106</f>
        <v>525904.35</v>
      </c>
      <c r="J692" t="s">
        <v>405</v>
      </c>
    </row>
    <row r="693" spans="1:10" ht="12.75">
      <c r="A693" t="s">
        <v>566</v>
      </c>
      <c r="B693" t="s">
        <v>645</v>
      </c>
      <c r="C693" s="294">
        <f>Баланс!E106</f>
        <v>0</v>
      </c>
      <c r="J693" t="s">
        <v>461</v>
      </c>
    </row>
    <row r="694" spans="1:10" ht="12.75">
      <c r="A694" t="s">
        <v>566</v>
      </c>
      <c r="B694" t="s">
        <v>1434</v>
      </c>
      <c r="C694" s="294">
        <f>Баланс!F106</f>
        <v>525904.35</v>
      </c>
      <c r="D694" s="275" t="s">
        <v>843</v>
      </c>
      <c r="J694" t="s">
        <v>1434</v>
      </c>
    </row>
    <row r="695" ht="12.75">
      <c r="A695" t="s">
        <v>761</v>
      </c>
    </row>
    <row r="696" spans="1:10" ht="12.75">
      <c r="A696" s="272" t="s">
        <v>66</v>
      </c>
      <c r="B696" s="284" t="s">
        <v>1219</v>
      </c>
      <c r="D696" s="274" t="s">
        <v>843</v>
      </c>
      <c r="J696" s="272" t="s">
        <v>501</v>
      </c>
    </row>
    <row r="697" spans="1:10" ht="12.75">
      <c r="A697" t="s">
        <v>566</v>
      </c>
      <c r="B697" t="s">
        <v>1007</v>
      </c>
      <c r="C697" s="294">
        <f>Баланс!G106</f>
        <v>0</v>
      </c>
      <c r="D697" s="275"/>
      <c r="J697" t="s">
        <v>834</v>
      </c>
    </row>
    <row r="698" spans="1:10" ht="12.75">
      <c r="A698" t="s">
        <v>566</v>
      </c>
      <c r="B698" t="s">
        <v>833</v>
      </c>
      <c r="C698" s="294">
        <f>Баланс!H106</f>
        <v>2210.01</v>
      </c>
      <c r="J698" t="s">
        <v>405</v>
      </c>
    </row>
    <row r="699" spans="1:10" ht="12.75">
      <c r="A699" t="s">
        <v>566</v>
      </c>
      <c r="B699" t="s">
        <v>645</v>
      </c>
      <c r="C699" s="294">
        <f>Баланс!I106</f>
        <v>0</v>
      </c>
      <c r="J699" t="s">
        <v>461</v>
      </c>
    </row>
    <row r="700" spans="1:10" ht="12.75">
      <c r="A700" t="s">
        <v>566</v>
      </c>
      <c r="B700" t="s">
        <v>1434</v>
      </c>
      <c r="C700" s="294">
        <f>Баланс!J106</f>
        <v>2210.01</v>
      </c>
      <c r="D700" s="275" t="s">
        <v>843</v>
      </c>
      <c r="J700" t="s">
        <v>1434</v>
      </c>
    </row>
    <row r="701" ht="12.75">
      <c r="A701" t="s">
        <v>761</v>
      </c>
    </row>
    <row r="702" ht="12.75">
      <c r="A702" t="s">
        <v>761</v>
      </c>
    </row>
    <row r="703" spans="1:10" ht="12.75">
      <c r="A703" s="272" t="s">
        <v>66</v>
      </c>
      <c r="B703" s="282" t="s">
        <v>985</v>
      </c>
      <c r="D703" s="274"/>
      <c r="J703" s="272" t="s">
        <v>832</v>
      </c>
    </row>
    <row r="704" spans="1:10" ht="12.75">
      <c r="A704" s="272" t="s">
        <v>66</v>
      </c>
      <c r="B704" s="283" t="s">
        <v>428</v>
      </c>
      <c r="D704" s="274" t="s">
        <v>843</v>
      </c>
      <c r="J704" s="272" t="s">
        <v>428</v>
      </c>
    </row>
    <row r="705" spans="1:10" ht="12.75">
      <c r="A705" s="272" t="s">
        <v>66</v>
      </c>
      <c r="B705" s="284" t="s">
        <v>604</v>
      </c>
      <c r="J705" s="272" t="s">
        <v>1733</v>
      </c>
    </row>
    <row r="706" spans="1:10" ht="12.75">
      <c r="A706" t="s">
        <v>566</v>
      </c>
      <c r="B706" t="s">
        <v>1007</v>
      </c>
      <c r="C706" s="294">
        <f>Баланс!C107</f>
        <v>0</v>
      </c>
      <c r="D706" s="275"/>
      <c r="J706" t="s">
        <v>834</v>
      </c>
    </row>
    <row r="707" spans="1:10" ht="12.75">
      <c r="A707" t="s">
        <v>566</v>
      </c>
      <c r="B707" t="s">
        <v>833</v>
      </c>
      <c r="C707" s="294">
        <f>Баланс!D107</f>
        <v>0</v>
      </c>
      <c r="J707" t="s">
        <v>405</v>
      </c>
    </row>
    <row r="708" spans="1:10" ht="12.75">
      <c r="A708" t="s">
        <v>566</v>
      </c>
      <c r="B708" t="s">
        <v>645</v>
      </c>
      <c r="C708" s="294">
        <f>Баланс!E107</f>
        <v>0</v>
      </c>
      <c r="J708" t="s">
        <v>461</v>
      </c>
    </row>
    <row r="709" spans="1:10" ht="12.75">
      <c r="A709" t="s">
        <v>566</v>
      </c>
      <c r="B709" t="s">
        <v>1434</v>
      </c>
      <c r="C709" s="294">
        <f>Баланс!F107</f>
        <v>0</v>
      </c>
      <c r="D709" s="275" t="s">
        <v>843</v>
      </c>
      <c r="J709" t="s">
        <v>1434</v>
      </c>
    </row>
    <row r="710" ht="12.75">
      <c r="A710" t="s">
        <v>761</v>
      </c>
    </row>
    <row r="711" spans="1:10" ht="12.75">
      <c r="A711" s="272" t="s">
        <v>66</v>
      </c>
      <c r="B711" s="284" t="s">
        <v>1219</v>
      </c>
      <c r="D711" s="274" t="s">
        <v>843</v>
      </c>
      <c r="J711" s="272" t="s">
        <v>501</v>
      </c>
    </row>
    <row r="712" spans="1:10" ht="12.75">
      <c r="A712" t="s">
        <v>566</v>
      </c>
      <c r="B712" t="s">
        <v>1007</v>
      </c>
      <c r="C712" s="294">
        <f>Баланс!G107</f>
        <v>0</v>
      </c>
      <c r="D712" s="275"/>
      <c r="J712" t="s">
        <v>834</v>
      </c>
    </row>
    <row r="713" spans="1:10" ht="12.75">
      <c r="A713" t="s">
        <v>566</v>
      </c>
      <c r="B713" t="s">
        <v>833</v>
      </c>
      <c r="C713" s="294">
        <f>Баланс!H107</f>
        <v>0</v>
      </c>
      <c r="J713" t="s">
        <v>405</v>
      </c>
    </row>
    <row r="714" spans="1:10" ht="12.75">
      <c r="A714" t="s">
        <v>566</v>
      </c>
      <c r="B714" t="s">
        <v>645</v>
      </c>
      <c r="C714" s="294">
        <f>Баланс!I107</f>
        <v>0</v>
      </c>
      <c r="J714" t="s">
        <v>461</v>
      </c>
    </row>
    <row r="715" spans="1:10" ht="12.75">
      <c r="A715" t="s">
        <v>566</v>
      </c>
      <c r="B715" t="s">
        <v>1434</v>
      </c>
      <c r="C715" s="294">
        <f>Баланс!J107</f>
        <v>0</v>
      </c>
      <c r="D715" s="275" t="s">
        <v>843</v>
      </c>
      <c r="J715" t="s">
        <v>1434</v>
      </c>
    </row>
    <row r="716" ht="12.75">
      <c r="A716" t="s">
        <v>761</v>
      </c>
    </row>
    <row r="717" ht="12.75">
      <c r="A717" t="s">
        <v>761</v>
      </c>
    </row>
    <row r="718" spans="1:10" ht="12.75">
      <c r="A718" s="272" t="s">
        <v>66</v>
      </c>
      <c r="B718" s="283" t="s">
        <v>564</v>
      </c>
      <c r="D718" s="274"/>
      <c r="J718" s="272" t="s">
        <v>299</v>
      </c>
    </row>
    <row r="719" spans="1:10" ht="12.75">
      <c r="A719" s="272" t="s">
        <v>66</v>
      </c>
      <c r="B719" s="284" t="s">
        <v>604</v>
      </c>
      <c r="J719" s="272" t="s">
        <v>1733</v>
      </c>
    </row>
    <row r="720" spans="1:10" ht="12.75">
      <c r="A720" t="s">
        <v>566</v>
      </c>
      <c r="B720" t="s">
        <v>645</v>
      </c>
      <c r="C720" s="294">
        <f>Баланс!E109</f>
        <v>0</v>
      </c>
      <c r="J720" t="s">
        <v>461</v>
      </c>
    </row>
    <row r="721" spans="1:10" ht="12.75">
      <c r="A721" t="s">
        <v>566</v>
      </c>
      <c r="B721" t="s">
        <v>1434</v>
      </c>
      <c r="C721" s="294">
        <f>Баланс!F109</f>
        <v>0</v>
      </c>
      <c r="D721" s="275" t="s">
        <v>843</v>
      </c>
      <c r="J721" t="s">
        <v>1434</v>
      </c>
    </row>
    <row r="722" ht="12.75">
      <c r="A722" t="s">
        <v>761</v>
      </c>
    </row>
    <row r="723" spans="1:10" ht="12.75">
      <c r="A723" s="272" t="s">
        <v>66</v>
      </c>
      <c r="B723" s="284" t="s">
        <v>1219</v>
      </c>
      <c r="D723" s="274" t="s">
        <v>843</v>
      </c>
      <c r="J723" s="272" t="s">
        <v>501</v>
      </c>
    </row>
    <row r="724" spans="1:10" ht="12.75">
      <c r="A724" t="s">
        <v>566</v>
      </c>
      <c r="B724" t="s">
        <v>645</v>
      </c>
      <c r="C724" s="294">
        <f>Баланс!I109</f>
        <v>0</v>
      </c>
      <c r="J724" t="s">
        <v>461</v>
      </c>
    </row>
    <row r="725" spans="1:10" ht="12.75">
      <c r="A725" t="s">
        <v>566</v>
      </c>
      <c r="B725" t="s">
        <v>1434</v>
      </c>
      <c r="C725" s="294">
        <f>Баланс!J109</f>
        <v>0</v>
      </c>
      <c r="D725" s="275" t="s">
        <v>843</v>
      </c>
      <c r="J725" t="s">
        <v>1434</v>
      </c>
    </row>
    <row r="726" ht="12.75">
      <c r="A726" t="s">
        <v>761</v>
      </c>
    </row>
    <row r="727" ht="12.75">
      <c r="A727" t="s">
        <v>761</v>
      </c>
    </row>
    <row r="728" spans="1:10" ht="12.75">
      <c r="A728" s="272" t="s">
        <v>66</v>
      </c>
      <c r="B728" s="283" t="s">
        <v>1414</v>
      </c>
      <c r="D728" s="274"/>
      <c r="J728" s="272" t="s">
        <v>1678</v>
      </c>
    </row>
    <row r="729" spans="1:10" ht="12.75">
      <c r="A729" s="272" t="s">
        <v>66</v>
      </c>
      <c r="B729" s="284" t="s">
        <v>604</v>
      </c>
      <c r="J729" s="272" t="s">
        <v>1733</v>
      </c>
    </row>
    <row r="730" spans="1:10" ht="12.75">
      <c r="A730" t="s">
        <v>566</v>
      </c>
      <c r="B730" t="s">
        <v>1007</v>
      </c>
      <c r="C730" s="294">
        <f>Баланс!C110</f>
        <v>0</v>
      </c>
      <c r="D730" s="275"/>
      <c r="J730" t="s">
        <v>834</v>
      </c>
    </row>
    <row r="731" spans="1:10" ht="12.75">
      <c r="A731" t="s">
        <v>566</v>
      </c>
      <c r="B731" t="s">
        <v>833</v>
      </c>
      <c r="C731" s="294">
        <f>Баланс!D110</f>
        <v>0</v>
      </c>
      <c r="J731" t="s">
        <v>405</v>
      </c>
    </row>
    <row r="732" spans="1:10" ht="12.75">
      <c r="A732" t="s">
        <v>566</v>
      </c>
      <c r="B732" t="s">
        <v>645</v>
      </c>
      <c r="C732" s="294">
        <f>Баланс!E110</f>
        <v>0</v>
      </c>
      <c r="J732" t="s">
        <v>461</v>
      </c>
    </row>
    <row r="733" spans="1:10" ht="12.75">
      <c r="A733" t="s">
        <v>566</v>
      </c>
      <c r="B733" t="s">
        <v>1434</v>
      </c>
      <c r="C733" s="294">
        <f>Баланс!F110</f>
        <v>0</v>
      </c>
      <c r="D733" s="275" t="s">
        <v>843</v>
      </c>
      <c r="J733" t="s">
        <v>1434</v>
      </c>
    </row>
    <row r="734" ht="12.75">
      <c r="A734" t="s">
        <v>761</v>
      </c>
    </row>
    <row r="735" spans="1:10" ht="12.75">
      <c r="A735" s="272" t="s">
        <v>66</v>
      </c>
      <c r="B735" s="284" t="s">
        <v>1219</v>
      </c>
      <c r="D735" s="274" t="s">
        <v>843</v>
      </c>
      <c r="J735" s="272" t="s">
        <v>501</v>
      </c>
    </row>
    <row r="736" spans="1:10" ht="12.75">
      <c r="A736" t="s">
        <v>566</v>
      </c>
      <c r="B736" t="s">
        <v>1007</v>
      </c>
      <c r="C736" s="294">
        <f>Баланс!G110</f>
        <v>0</v>
      </c>
      <c r="D736" s="275"/>
      <c r="J736" t="s">
        <v>834</v>
      </c>
    </row>
    <row r="737" spans="1:10" ht="12.75">
      <c r="A737" t="s">
        <v>566</v>
      </c>
      <c r="B737" t="s">
        <v>833</v>
      </c>
      <c r="C737" s="294">
        <f>Баланс!H110</f>
        <v>0</v>
      </c>
      <c r="J737" t="s">
        <v>405</v>
      </c>
    </row>
    <row r="738" spans="1:10" ht="12.75">
      <c r="A738" t="s">
        <v>566</v>
      </c>
      <c r="B738" t="s">
        <v>645</v>
      </c>
      <c r="C738" s="294">
        <f>Баланс!I110</f>
        <v>0</v>
      </c>
      <c r="J738" t="s">
        <v>461</v>
      </c>
    </row>
    <row r="739" spans="1:10" ht="12.75">
      <c r="A739" t="s">
        <v>566</v>
      </c>
      <c r="B739" t="s">
        <v>1434</v>
      </c>
      <c r="C739" s="294">
        <f>Баланс!J110</f>
        <v>0</v>
      </c>
      <c r="D739" s="275" t="s">
        <v>843</v>
      </c>
      <c r="J739" t="s">
        <v>1434</v>
      </c>
    </row>
    <row r="740" ht="12.75">
      <c r="A740" t="s">
        <v>761</v>
      </c>
    </row>
    <row r="741" ht="12.75">
      <c r="A741" t="s">
        <v>761</v>
      </c>
    </row>
    <row r="742" spans="1:10" ht="12.75">
      <c r="A742" s="272" t="s">
        <v>66</v>
      </c>
      <c r="B742" s="283" t="s">
        <v>111</v>
      </c>
      <c r="D742" s="274"/>
      <c r="J742" s="272" t="s">
        <v>984</v>
      </c>
    </row>
    <row r="743" spans="1:10" ht="12.75">
      <c r="A743" s="272" t="s">
        <v>66</v>
      </c>
      <c r="B743" s="284" t="s">
        <v>604</v>
      </c>
      <c r="J743" s="272" t="s">
        <v>1733</v>
      </c>
    </row>
    <row r="744" spans="1:10" ht="12.75">
      <c r="A744" t="s">
        <v>566</v>
      </c>
      <c r="B744" t="s">
        <v>1007</v>
      </c>
      <c r="C744" s="294">
        <f>Баланс!C111</f>
        <v>0</v>
      </c>
      <c r="D744" s="275"/>
      <c r="J744" t="s">
        <v>834</v>
      </c>
    </row>
    <row r="745" spans="1:10" ht="12.75">
      <c r="A745" t="s">
        <v>566</v>
      </c>
      <c r="B745" t="s">
        <v>833</v>
      </c>
      <c r="C745" s="294">
        <f>Баланс!D111</f>
        <v>0</v>
      </c>
      <c r="J745" t="s">
        <v>405</v>
      </c>
    </row>
    <row r="746" spans="1:10" ht="12.75">
      <c r="A746" t="s">
        <v>566</v>
      </c>
      <c r="B746" t="s">
        <v>645</v>
      </c>
      <c r="C746" s="294">
        <f>Баланс!E111</f>
        <v>0</v>
      </c>
      <c r="J746" t="s">
        <v>461</v>
      </c>
    </row>
    <row r="747" spans="1:10" ht="12.75">
      <c r="A747" t="s">
        <v>566</v>
      </c>
      <c r="B747" t="s">
        <v>1434</v>
      </c>
      <c r="C747" s="294">
        <f>Баланс!F111</f>
        <v>0</v>
      </c>
      <c r="D747" s="275" t="s">
        <v>843</v>
      </c>
      <c r="J747" t="s">
        <v>1434</v>
      </c>
    </row>
    <row r="748" ht="12.75">
      <c r="A748" t="s">
        <v>761</v>
      </c>
    </row>
    <row r="749" spans="1:10" ht="12.75">
      <c r="A749" s="272" t="s">
        <v>66</v>
      </c>
      <c r="B749" s="284" t="s">
        <v>1219</v>
      </c>
      <c r="D749" s="274" t="s">
        <v>843</v>
      </c>
      <c r="J749" s="272" t="s">
        <v>501</v>
      </c>
    </row>
    <row r="750" spans="1:10" ht="12.75">
      <c r="A750" t="s">
        <v>566</v>
      </c>
      <c r="B750" t="s">
        <v>1007</v>
      </c>
      <c r="C750" s="294">
        <f>Баланс!G111</f>
        <v>0</v>
      </c>
      <c r="D750" s="275"/>
      <c r="J750" t="s">
        <v>834</v>
      </c>
    </row>
    <row r="751" spans="1:10" ht="12.75">
      <c r="A751" t="s">
        <v>566</v>
      </c>
      <c r="B751" t="s">
        <v>833</v>
      </c>
      <c r="C751" s="294">
        <f>Баланс!H111</f>
        <v>0</v>
      </c>
      <c r="J751" t="s">
        <v>405</v>
      </c>
    </row>
    <row r="752" spans="1:10" ht="12.75">
      <c r="A752" t="s">
        <v>566</v>
      </c>
      <c r="B752" t="s">
        <v>645</v>
      </c>
      <c r="C752" s="294">
        <f>Баланс!I111</f>
        <v>0</v>
      </c>
      <c r="J752" t="s">
        <v>461</v>
      </c>
    </row>
    <row r="753" spans="1:10" ht="12.75">
      <c r="A753" t="s">
        <v>566</v>
      </c>
      <c r="B753" t="s">
        <v>1434</v>
      </c>
      <c r="C753" s="294">
        <f>Баланс!J111</f>
        <v>0</v>
      </c>
      <c r="D753" s="275" t="s">
        <v>843</v>
      </c>
      <c r="J753" t="s">
        <v>1434</v>
      </c>
    </row>
    <row r="754" ht="12.75">
      <c r="A754" t="s">
        <v>761</v>
      </c>
    </row>
    <row r="755" ht="12.75">
      <c r="A755" t="s">
        <v>761</v>
      </c>
    </row>
    <row r="756" spans="1:10" ht="12.75">
      <c r="A756" s="272" t="s">
        <v>66</v>
      </c>
      <c r="B756" s="283" t="s">
        <v>1120</v>
      </c>
      <c r="D756" s="274"/>
      <c r="J756" s="272" t="s">
        <v>415</v>
      </c>
    </row>
    <row r="757" spans="1:10" ht="12.75">
      <c r="A757" s="272" t="s">
        <v>66</v>
      </c>
      <c r="B757" s="284" t="s">
        <v>604</v>
      </c>
      <c r="J757" s="272" t="s">
        <v>1733</v>
      </c>
    </row>
    <row r="758" spans="1:10" ht="12.75">
      <c r="A758" t="s">
        <v>566</v>
      </c>
      <c r="B758" t="s">
        <v>1007</v>
      </c>
      <c r="C758" s="294">
        <f>Баланс!C112</f>
        <v>0</v>
      </c>
      <c r="D758" s="275"/>
      <c r="J758" t="s">
        <v>834</v>
      </c>
    </row>
    <row r="759" spans="1:10" ht="12.75">
      <c r="A759" t="s">
        <v>566</v>
      </c>
      <c r="B759" t="s">
        <v>833</v>
      </c>
      <c r="C759" s="294">
        <f>Баланс!D112</f>
        <v>0</v>
      </c>
      <c r="J759" t="s">
        <v>405</v>
      </c>
    </row>
    <row r="760" spans="1:10" ht="12.75">
      <c r="A760" t="s">
        <v>566</v>
      </c>
      <c r="B760" t="s">
        <v>645</v>
      </c>
      <c r="C760" s="294">
        <f>Баланс!E112</f>
        <v>0</v>
      </c>
      <c r="J760" t="s">
        <v>461</v>
      </c>
    </row>
    <row r="761" spans="1:10" ht="12.75">
      <c r="A761" t="s">
        <v>566</v>
      </c>
      <c r="B761" t="s">
        <v>1434</v>
      </c>
      <c r="C761" s="294">
        <f>Баланс!F112</f>
        <v>0</v>
      </c>
      <c r="D761" s="275" t="s">
        <v>843</v>
      </c>
      <c r="J761" t="s">
        <v>1434</v>
      </c>
    </row>
    <row r="762" ht="12.75">
      <c r="A762" t="s">
        <v>761</v>
      </c>
    </row>
    <row r="763" spans="1:10" ht="12.75">
      <c r="A763" s="272" t="s">
        <v>66</v>
      </c>
      <c r="B763" s="284" t="s">
        <v>1219</v>
      </c>
      <c r="D763" s="274" t="s">
        <v>843</v>
      </c>
      <c r="J763" s="272" t="s">
        <v>501</v>
      </c>
    </row>
    <row r="764" spans="1:10" ht="12.75">
      <c r="A764" t="s">
        <v>566</v>
      </c>
      <c r="B764" t="s">
        <v>1007</v>
      </c>
      <c r="C764" s="294">
        <f>Баланс!G112</f>
        <v>0</v>
      </c>
      <c r="D764" s="275"/>
      <c r="J764" t="s">
        <v>834</v>
      </c>
    </row>
    <row r="765" spans="1:10" ht="12.75">
      <c r="A765" t="s">
        <v>566</v>
      </c>
      <c r="B765" t="s">
        <v>833</v>
      </c>
      <c r="C765" s="294">
        <f>Баланс!H112</f>
        <v>0</v>
      </c>
      <c r="J765" t="s">
        <v>405</v>
      </c>
    </row>
    <row r="766" spans="1:10" ht="12.75">
      <c r="A766" t="s">
        <v>566</v>
      </c>
      <c r="B766" t="s">
        <v>645</v>
      </c>
      <c r="C766" s="294">
        <f>Баланс!I112</f>
        <v>0</v>
      </c>
      <c r="J766" t="s">
        <v>461</v>
      </c>
    </row>
    <row r="767" spans="1:10" ht="12.75">
      <c r="A767" t="s">
        <v>566</v>
      </c>
      <c r="B767" t="s">
        <v>1434</v>
      </c>
      <c r="C767" s="294">
        <f>Баланс!J112</f>
        <v>0</v>
      </c>
      <c r="D767" s="275" t="s">
        <v>843</v>
      </c>
      <c r="J767" t="s">
        <v>1434</v>
      </c>
    </row>
    <row r="768" ht="12.75">
      <c r="A768" t="s">
        <v>761</v>
      </c>
    </row>
    <row r="769" ht="12.75">
      <c r="A769" t="s">
        <v>761</v>
      </c>
    </row>
    <row r="770" ht="12.75">
      <c r="A770" t="s">
        <v>761</v>
      </c>
    </row>
    <row r="771" spans="1:10" ht="12.75">
      <c r="A771" s="272" t="s">
        <v>66</v>
      </c>
      <c r="B771" s="282" t="s">
        <v>950</v>
      </c>
      <c r="D771" s="274"/>
      <c r="J771" s="272" t="s">
        <v>151</v>
      </c>
    </row>
    <row r="772" spans="1:10" ht="12.75">
      <c r="A772" s="272" t="s">
        <v>66</v>
      </c>
      <c r="B772" s="283" t="s">
        <v>428</v>
      </c>
      <c r="D772" s="274" t="s">
        <v>843</v>
      </c>
      <c r="J772" s="272" t="s">
        <v>428</v>
      </c>
    </row>
    <row r="773" spans="1:10" ht="12.75">
      <c r="A773" s="272" t="s">
        <v>66</v>
      </c>
      <c r="B773" s="284" t="s">
        <v>604</v>
      </c>
      <c r="J773" s="272" t="s">
        <v>1733</v>
      </c>
    </row>
    <row r="774" spans="1:10" ht="12.75">
      <c r="A774" t="s">
        <v>566</v>
      </c>
      <c r="B774" t="s">
        <v>1007</v>
      </c>
      <c r="C774" s="294">
        <f>Баланс!C113</f>
        <v>0</v>
      </c>
      <c r="D774" s="275"/>
      <c r="J774" t="s">
        <v>834</v>
      </c>
    </row>
    <row r="775" spans="1:10" ht="12.75">
      <c r="A775" t="s">
        <v>566</v>
      </c>
      <c r="B775" t="s">
        <v>833</v>
      </c>
      <c r="C775" s="294">
        <f>Баланс!D113</f>
        <v>0</v>
      </c>
      <c r="J775" t="s">
        <v>405</v>
      </c>
    </row>
    <row r="776" spans="1:10" ht="12.75">
      <c r="A776" t="s">
        <v>566</v>
      </c>
      <c r="B776" t="s">
        <v>645</v>
      </c>
      <c r="C776" s="294">
        <f>Баланс!E113</f>
        <v>0</v>
      </c>
      <c r="J776" t="s">
        <v>461</v>
      </c>
    </row>
    <row r="777" spans="1:10" ht="12.75">
      <c r="A777" t="s">
        <v>566</v>
      </c>
      <c r="B777" t="s">
        <v>1434</v>
      </c>
      <c r="C777" s="294">
        <f>Баланс!F113</f>
        <v>0</v>
      </c>
      <c r="D777" s="275" t="s">
        <v>843</v>
      </c>
      <c r="J777" t="s">
        <v>1434</v>
      </c>
    </row>
    <row r="778" ht="12.75">
      <c r="A778" t="s">
        <v>761</v>
      </c>
    </row>
    <row r="779" spans="1:10" ht="12.75">
      <c r="A779" s="272" t="s">
        <v>66</v>
      </c>
      <c r="B779" s="284" t="s">
        <v>1219</v>
      </c>
      <c r="D779" s="274" t="s">
        <v>843</v>
      </c>
      <c r="J779" s="272" t="s">
        <v>501</v>
      </c>
    </row>
    <row r="780" spans="1:10" ht="12.75">
      <c r="A780" t="s">
        <v>566</v>
      </c>
      <c r="B780" t="s">
        <v>1007</v>
      </c>
      <c r="C780" s="294">
        <f>Баланс!G113</f>
        <v>0</v>
      </c>
      <c r="D780" s="275"/>
      <c r="J780" t="s">
        <v>834</v>
      </c>
    </row>
    <row r="781" spans="1:10" ht="12.75">
      <c r="A781" t="s">
        <v>566</v>
      </c>
      <c r="B781" t="s">
        <v>833</v>
      </c>
      <c r="C781" s="294">
        <f>Баланс!H113</f>
        <v>0</v>
      </c>
      <c r="J781" t="s">
        <v>405</v>
      </c>
    </row>
    <row r="782" spans="1:10" ht="12.75">
      <c r="A782" t="s">
        <v>566</v>
      </c>
      <c r="B782" t="s">
        <v>645</v>
      </c>
      <c r="C782" s="294">
        <f>Баланс!I113</f>
        <v>0</v>
      </c>
      <c r="J782" t="s">
        <v>461</v>
      </c>
    </row>
    <row r="783" spans="1:10" ht="12.75">
      <c r="A783" t="s">
        <v>566</v>
      </c>
      <c r="B783" t="s">
        <v>1434</v>
      </c>
      <c r="C783" s="294">
        <f>Баланс!J113</f>
        <v>0</v>
      </c>
      <c r="D783" s="275" t="s">
        <v>843</v>
      </c>
      <c r="J783" t="s">
        <v>1434</v>
      </c>
    </row>
    <row r="784" ht="12.75">
      <c r="A784" t="s">
        <v>761</v>
      </c>
    </row>
    <row r="785" ht="12.75">
      <c r="A785" t="s">
        <v>761</v>
      </c>
    </row>
    <row r="786" spans="1:10" ht="12.75">
      <c r="A786" s="272" t="s">
        <v>66</v>
      </c>
      <c r="B786" s="283" t="s">
        <v>951</v>
      </c>
      <c r="D786" s="274"/>
      <c r="J786" s="272" t="s">
        <v>95</v>
      </c>
    </row>
    <row r="787" spans="1:10" ht="12.75">
      <c r="A787" s="272" t="s">
        <v>66</v>
      </c>
      <c r="B787" s="284" t="s">
        <v>604</v>
      </c>
      <c r="J787" s="272" t="s">
        <v>1733</v>
      </c>
    </row>
    <row r="788" spans="1:10" ht="12.75">
      <c r="A788" t="s">
        <v>566</v>
      </c>
      <c r="B788" t="s">
        <v>1007</v>
      </c>
      <c r="C788" s="294">
        <f>Баланс!C115</f>
        <v>0</v>
      </c>
      <c r="D788" s="275"/>
      <c r="J788" t="s">
        <v>834</v>
      </c>
    </row>
    <row r="789" spans="1:10" ht="12.75">
      <c r="A789" t="s">
        <v>566</v>
      </c>
      <c r="B789" t="s">
        <v>833</v>
      </c>
      <c r="C789" s="294">
        <f>Баланс!D115</f>
        <v>0</v>
      </c>
      <c r="J789" t="s">
        <v>405</v>
      </c>
    </row>
    <row r="790" spans="1:10" ht="12.75">
      <c r="A790" t="s">
        <v>566</v>
      </c>
      <c r="B790" t="s">
        <v>645</v>
      </c>
      <c r="C790" s="294">
        <f>Баланс!E115</f>
        <v>0</v>
      </c>
      <c r="J790" t="s">
        <v>461</v>
      </c>
    </row>
    <row r="791" spans="1:10" ht="12.75">
      <c r="A791" t="s">
        <v>566</v>
      </c>
      <c r="B791" t="s">
        <v>1434</v>
      </c>
      <c r="C791" s="294">
        <f>Баланс!F115</f>
        <v>0</v>
      </c>
      <c r="D791" s="275" t="s">
        <v>843</v>
      </c>
      <c r="J791" t="s">
        <v>1434</v>
      </c>
    </row>
    <row r="792" ht="12.75">
      <c r="A792" t="s">
        <v>761</v>
      </c>
    </row>
    <row r="793" spans="1:10" ht="12.75">
      <c r="A793" s="272" t="s">
        <v>66</v>
      </c>
      <c r="B793" s="284" t="s">
        <v>1219</v>
      </c>
      <c r="D793" s="274" t="s">
        <v>843</v>
      </c>
      <c r="J793" s="272" t="s">
        <v>501</v>
      </c>
    </row>
    <row r="794" spans="1:10" ht="12.75">
      <c r="A794" t="s">
        <v>566</v>
      </c>
      <c r="B794" t="s">
        <v>1007</v>
      </c>
      <c r="C794" s="294">
        <f>Баланс!G115</f>
        <v>0</v>
      </c>
      <c r="D794" s="275"/>
      <c r="J794" t="s">
        <v>834</v>
      </c>
    </row>
    <row r="795" spans="1:10" ht="12.75">
      <c r="A795" t="s">
        <v>566</v>
      </c>
      <c r="B795" t="s">
        <v>833</v>
      </c>
      <c r="C795" s="294">
        <f>Баланс!H115</f>
        <v>0</v>
      </c>
      <c r="J795" t="s">
        <v>405</v>
      </c>
    </row>
    <row r="796" spans="1:10" ht="12.75">
      <c r="A796" t="s">
        <v>566</v>
      </c>
      <c r="B796" t="s">
        <v>645</v>
      </c>
      <c r="C796" s="294">
        <f>Баланс!I115</f>
        <v>0</v>
      </c>
      <c r="J796" t="s">
        <v>461</v>
      </c>
    </row>
    <row r="797" spans="1:10" ht="12.75">
      <c r="A797" t="s">
        <v>566</v>
      </c>
      <c r="B797" t="s">
        <v>1434</v>
      </c>
      <c r="C797" s="294">
        <f>Баланс!J115</f>
        <v>0</v>
      </c>
      <c r="D797" s="275" t="s">
        <v>843</v>
      </c>
      <c r="J797" t="s">
        <v>1434</v>
      </c>
    </row>
    <row r="798" ht="12.75">
      <c r="A798" t="s">
        <v>761</v>
      </c>
    </row>
    <row r="799" ht="12.75">
      <c r="A799" t="s">
        <v>761</v>
      </c>
    </row>
    <row r="800" ht="12.75">
      <c r="A800" t="s">
        <v>761</v>
      </c>
    </row>
    <row r="801" spans="1:10" ht="12.75">
      <c r="A801" s="272" t="s">
        <v>66</v>
      </c>
      <c r="B801" s="282" t="s">
        <v>1330</v>
      </c>
      <c r="D801" s="274"/>
      <c r="J801" s="272" t="s">
        <v>983</v>
      </c>
    </row>
    <row r="802" spans="1:10" ht="12.75">
      <c r="A802" s="272" t="s">
        <v>66</v>
      </c>
      <c r="B802" s="283" t="s">
        <v>604</v>
      </c>
      <c r="J802" s="272" t="s">
        <v>1733</v>
      </c>
    </row>
    <row r="803" spans="1:10" ht="12.75">
      <c r="A803" t="s">
        <v>566</v>
      </c>
      <c r="B803" t="s">
        <v>1007</v>
      </c>
      <c r="C803" s="294">
        <f>Баланс!C116</f>
        <v>0</v>
      </c>
      <c r="D803" s="275"/>
      <c r="J803" t="s">
        <v>834</v>
      </c>
    </row>
    <row r="804" spans="1:10" ht="12.75">
      <c r="A804" t="s">
        <v>566</v>
      </c>
      <c r="B804" t="s">
        <v>833</v>
      </c>
      <c r="C804" s="294">
        <f>Баланс!D116</f>
        <v>36752120.57</v>
      </c>
      <c r="J804" t="s">
        <v>405</v>
      </c>
    </row>
    <row r="805" spans="1:10" ht="12.75">
      <c r="A805" t="s">
        <v>566</v>
      </c>
      <c r="B805" t="s">
        <v>645</v>
      </c>
      <c r="C805" s="294">
        <f>Баланс!E116</f>
        <v>0</v>
      </c>
      <c r="J805" t="s">
        <v>461</v>
      </c>
    </row>
    <row r="806" spans="1:10" ht="12.75">
      <c r="A806" t="s">
        <v>566</v>
      </c>
      <c r="B806" t="s">
        <v>1434</v>
      </c>
      <c r="C806" s="294">
        <f>Баланс!F116</f>
        <v>36752120.57</v>
      </c>
      <c r="D806" s="275" t="s">
        <v>843</v>
      </c>
      <c r="J806" t="s">
        <v>1434</v>
      </c>
    </row>
    <row r="807" ht="12.75">
      <c r="A807" t="s">
        <v>761</v>
      </c>
    </row>
    <row r="808" spans="1:10" ht="12.75">
      <c r="A808" s="272" t="s">
        <v>66</v>
      </c>
      <c r="B808" s="283" t="s">
        <v>1219</v>
      </c>
      <c r="D808" s="274" t="s">
        <v>843</v>
      </c>
      <c r="J808" s="272" t="s">
        <v>501</v>
      </c>
    </row>
    <row r="809" spans="1:10" ht="12.75">
      <c r="A809" t="s">
        <v>566</v>
      </c>
      <c r="B809" t="s">
        <v>1007</v>
      </c>
      <c r="C809" s="294">
        <f>Баланс!G116</f>
        <v>0</v>
      </c>
      <c r="D809" s="275"/>
      <c r="J809" t="s">
        <v>834</v>
      </c>
    </row>
    <row r="810" spans="1:10" ht="12.75">
      <c r="A810" t="s">
        <v>566</v>
      </c>
      <c r="B810" t="s">
        <v>833</v>
      </c>
      <c r="C810" s="294">
        <f>Баланс!H116</f>
        <v>0</v>
      </c>
      <c r="J810" t="s">
        <v>405</v>
      </c>
    </row>
    <row r="811" spans="1:10" ht="12.75">
      <c r="A811" t="s">
        <v>566</v>
      </c>
      <c r="B811" t="s">
        <v>645</v>
      </c>
      <c r="C811" s="294">
        <f>Баланс!I116</f>
        <v>0</v>
      </c>
      <c r="J811" t="s">
        <v>461</v>
      </c>
    </row>
    <row r="812" spans="1:10" ht="12.75">
      <c r="A812" t="s">
        <v>566</v>
      </c>
      <c r="B812" t="s">
        <v>1434</v>
      </c>
      <c r="C812" s="294">
        <f>Баланс!J116</f>
        <v>0</v>
      </c>
      <c r="D812" s="275" t="s">
        <v>843</v>
      </c>
      <c r="J812" t="s">
        <v>1434</v>
      </c>
    </row>
    <row r="813" ht="12.75">
      <c r="A813" t="s">
        <v>761</v>
      </c>
    </row>
    <row r="814" ht="12.75">
      <c r="A814" t="s">
        <v>761</v>
      </c>
    </row>
    <row r="815" spans="1:10" ht="12.75">
      <c r="A815" s="272" t="s">
        <v>66</v>
      </c>
      <c r="B815" s="282" t="s">
        <v>743</v>
      </c>
      <c r="D815" s="274"/>
      <c r="J815" s="272" t="s">
        <v>812</v>
      </c>
    </row>
    <row r="816" spans="1:10" ht="12.75">
      <c r="A816" s="272" t="s">
        <v>66</v>
      </c>
      <c r="B816" s="283" t="s">
        <v>604</v>
      </c>
      <c r="J816" s="272" t="s">
        <v>1733</v>
      </c>
    </row>
    <row r="817" spans="1:10" ht="12.75">
      <c r="A817" t="s">
        <v>566</v>
      </c>
      <c r="B817" t="s">
        <v>1007</v>
      </c>
      <c r="C817" s="294">
        <f>Баланс!C117</f>
        <v>4313575.5</v>
      </c>
      <c r="D817" s="275"/>
      <c r="J817" t="s">
        <v>834</v>
      </c>
    </row>
    <row r="818" spans="1:10" ht="12.75">
      <c r="A818" t="s">
        <v>566</v>
      </c>
      <c r="B818" t="s">
        <v>833</v>
      </c>
      <c r="C818" s="294">
        <f>Баланс!D117</f>
        <v>67186198</v>
      </c>
      <c r="J818" t="s">
        <v>405</v>
      </c>
    </row>
    <row r="819" spans="1:10" ht="12.75">
      <c r="A819" t="s">
        <v>566</v>
      </c>
      <c r="B819" t="s">
        <v>645</v>
      </c>
      <c r="C819" s="294">
        <f>Баланс!E117</f>
        <v>0</v>
      </c>
      <c r="J819" t="s">
        <v>461</v>
      </c>
    </row>
    <row r="820" spans="1:10" ht="12.75">
      <c r="A820" t="s">
        <v>566</v>
      </c>
      <c r="B820" t="s">
        <v>1434</v>
      </c>
      <c r="C820" s="294">
        <f>Баланс!F117</f>
        <v>71499773.5</v>
      </c>
      <c r="D820" s="275" t="s">
        <v>843</v>
      </c>
      <c r="J820" t="s">
        <v>1434</v>
      </c>
    </row>
    <row r="821" ht="12.75">
      <c r="A821" t="s">
        <v>761</v>
      </c>
    </row>
    <row r="822" spans="1:10" ht="12.75">
      <c r="A822" s="272" t="s">
        <v>66</v>
      </c>
      <c r="B822" s="283" t="s">
        <v>1219</v>
      </c>
      <c r="D822" s="274" t="s">
        <v>843</v>
      </c>
      <c r="J822" s="272" t="s">
        <v>501</v>
      </c>
    </row>
    <row r="823" spans="1:10" ht="12.75">
      <c r="A823" t="s">
        <v>566</v>
      </c>
      <c r="B823" t="s">
        <v>1007</v>
      </c>
      <c r="C823" s="294">
        <f>Баланс!G117</f>
        <v>-3101743.92</v>
      </c>
      <c r="D823" s="275"/>
      <c r="J823" t="s">
        <v>834</v>
      </c>
    </row>
    <row r="824" spans="1:10" ht="12.75">
      <c r="A824" t="s">
        <v>566</v>
      </c>
      <c r="B824" t="s">
        <v>833</v>
      </c>
      <c r="C824" s="294">
        <f>Баланс!H117</f>
        <v>47710369.14</v>
      </c>
      <c r="J824" t="s">
        <v>405</v>
      </c>
    </row>
    <row r="825" spans="1:10" ht="12.75">
      <c r="A825" t="s">
        <v>566</v>
      </c>
      <c r="B825" t="s">
        <v>645</v>
      </c>
      <c r="C825" s="294">
        <f>Баланс!I117</f>
        <v>0</v>
      </c>
      <c r="J825" t="s">
        <v>461</v>
      </c>
    </row>
    <row r="826" spans="1:10" ht="12.75">
      <c r="A826" t="s">
        <v>566</v>
      </c>
      <c r="B826" t="s">
        <v>1434</v>
      </c>
      <c r="C826" s="294">
        <f>Баланс!J117</f>
        <v>44608625.22</v>
      </c>
      <c r="D826" s="275" t="s">
        <v>843</v>
      </c>
      <c r="J826" t="s">
        <v>1434</v>
      </c>
    </row>
    <row r="827" ht="12.75">
      <c r="A827" t="s">
        <v>761</v>
      </c>
    </row>
    <row r="828" ht="12.75">
      <c r="A828" t="s">
        <v>761</v>
      </c>
    </row>
    <row r="829" spans="1:10" ht="12.75">
      <c r="A829" s="272" t="s">
        <v>66</v>
      </c>
      <c r="B829" s="282" t="s">
        <v>52</v>
      </c>
      <c r="D829" s="274"/>
      <c r="J829" s="272" t="s">
        <v>1449</v>
      </c>
    </row>
    <row r="830" spans="1:10" ht="12.75">
      <c r="A830" s="272" t="s">
        <v>66</v>
      </c>
      <c r="B830" s="283" t="s">
        <v>604</v>
      </c>
      <c r="J830" s="272" t="s">
        <v>1733</v>
      </c>
    </row>
    <row r="831" spans="1:10" ht="12.75">
      <c r="A831" t="s">
        <v>566</v>
      </c>
      <c r="B831" t="s">
        <v>1007</v>
      </c>
      <c r="C831" s="294">
        <f>Баланс!C118</f>
        <v>28831.8</v>
      </c>
      <c r="D831" s="275"/>
      <c r="J831" t="s">
        <v>834</v>
      </c>
    </row>
    <row r="832" spans="1:10" ht="12.75">
      <c r="A832" t="s">
        <v>566</v>
      </c>
      <c r="B832" t="s">
        <v>833</v>
      </c>
      <c r="C832" s="294">
        <f>Баланс!D118</f>
        <v>351507.71</v>
      </c>
      <c r="J832" t="s">
        <v>405</v>
      </c>
    </row>
    <row r="833" spans="1:10" ht="12.75">
      <c r="A833" t="s">
        <v>566</v>
      </c>
      <c r="B833" t="s">
        <v>645</v>
      </c>
      <c r="C833" s="294">
        <f>Баланс!E118</f>
        <v>0</v>
      </c>
      <c r="J833" t="s">
        <v>461</v>
      </c>
    </row>
    <row r="834" spans="1:10" ht="12.75">
      <c r="A834" t="s">
        <v>566</v>
      </c>
      <c r="B834" t="s">
        <v>1434</v>
      </c>
      <c r="C834" s="294">
        <f>Баланс!F118</f>
        <v>380339.51</v>
      </c>
      <c r="D834" s="275" t="s">
        <v>843</v>
      </c>
      <c r="J834" t="s">
        <v>1434</v>
      </c>
    </row>
    <row r="835" ht="12.75">
      <c r="A835" t="s">
        <v>761</v>
      </c>
    </row>
    <row r="836" spans="1:10" ht="12.75">
      <c r="A836" s="272" t="s">
        <v>66</v>
      </c>
      <c r="B836" s="283" t="s">
        <v>1219</v>
      </c>
      <c r="D836" s="274" t="s">
        <v>843</v>
      </c>
      <c r="J836" s="272" t="s">
        <v>501</v>
      </c>
    </row>
    <row r="837" spans="1:10" ht="12.75">
      <c r="A837" t="s">
        <v>566</v>
      </c>
      <c r="B837" t="s">
        <v>1007</v>
      </c>
      <c r="C837" s="294">
        <f>Баланс!G118</f>
        <v>272978.2</v>
      </c>
      <c r="D837" s="275"/>
      <c r="J837" t="s">
        <v>834</v>
      </c>
    </row>
    <row r="838" spans="1:10" ht="12.75">
      <c r="A838" t="s">
        <v>566</v>
      </c>
      <c r="B838" t="s">
        <v>833</v>
      </c>
      <c r="C838" s="294">
        <f>Баланс!H118</f>
        <v>536728.53</v>
      </c>
      <c r="J838" t="s">
        <v>405</v>
      </c>
    </row>
    <row r="839" spans="1:10" ht="12.75">
      <c r="A839" t="s">
        <v>566</v>
      </c>
      <c r="B839" t="s">
        <v>645</v>
      </c>
      <c r="C839" s="294">
        <f>Баланс!I118</f>
        <v>0</v>
      </c>
      <c r="J839" t="s">
        <v>461</v>
      </c>
    </row>
    <row r="840" spans="1:10" ht="12.75">
      <c r="A840" t="s">
        <v>566</v>
      </c>
      <c r="B840" t="s">
        <v>1434</v>
      </c>
      <c r="C840" s="294">
        <f>Баланс!J118</f>
        <v>809706.73</v>
      </c>
      <c r="D840" s="275" t="s">
        <v>843</v>
      </c>
      <c r="J840" t="s">
        <v>1434</v>
      </c>
    </row>
    <row r="841" ht="12.75">
      <c r="A841" t="s">
        <v>761</v>
      </c>
    </row>
    <row r="842" ht="12.75">
      <c r="A842" t="s">
        <v>761</v>
      </c>
    </row>
    <row r="843" spans="1:10" ht="12.75">
      <c r="A843" s="272" t="s">
        <v>66</v>
      </c>
      <c r="B843" s="282" t="s">
        <v>1434</v>
      </c>
      <c r="D843" s="274" t="s">
        <v>843</v>
      </c>
      <c r="J843" s="272" t="s">
        <v>1495</v>
      </c>
    </row>
    <row r="844" spans="1:10" ht="12.75">
      <c r="A844" s="272" t="s">
        <v>66</v>
      </c>
      <c r="B844" s="283" t="s">
        <v>604</v>
      </c>
      <c r="J844" s="272" t="s">
        <v>1733</v>
      </c>
    </row>
    <row r="845" spans="1:10" ht="12.75">
      <c r="A845" t="s">
        <v>566</v>
      </c>
      <c r="B845" t="s">
        <v>1007</v>
      </c>
      <c r="C845" s="294">
        <f>Баланс!C120</f>
        <v>5569246.6</v>
      </c>
      <c r="D845" s="275"/>
      <c r="J845" t="s">
        <v>834</v>
      </c>
    </row>
    <row r="846" spans="1:10" ht="12.75">
      <c r="A846" t="s">
        <v>566</v>
      </c>
      <c r="B846" t="s">
        <v>833</v>
      </c>
      <c r="C846" s="294">
        <f>Баланс!D120</f>
        <v>104869167.1</v>
      </c>
      <c r="J846" t="s">
        <v>405</v>
      </c>
    </row>
    <row r="847" spans="1:10" ht="12.75">
      <c r="A847" t="s">
        <v>566</v>
      </c>
      <c r="B847" t="s">
        <v>645</v>
      </c>
      <c r="C847" s="294">
        <f>Баланс!E120</f>
        <v>146844.8</v>
      </c>
      <c r="J847" t="s">
        <v>461</v>
      </c>
    </row>
    <row r="848" spans="1:10" ht="12.75">
      <c r="A848" t="s">
        <v>566</v>
      </c>
      <c r="B848" t="s">
        <v>1434</v>
      </c>
      <c r="C848" s="294">
        <f>Баланс!F120</f>
        <v>110585258.5</v>
      </c>
      <c r="D848" s="275" t="s">
        <v>843</v>
      </c>
      <c r="J848" t="s">
        <v>1434</v>
      </c>
    </row>
    <row r="849" ht="12.75">
      <c r="A849" t="s">
        <v>761</v>
      </c>
    </row>
    <row r="850" spans="1:10" ht="12.75">
      <c r="A850" s="272" t="s">
        <v>66</v>
      </c>
      <c r="B850" s="283" t="s">
        <v>1219</v>
      </c>
      <c r="D850" s="274" t="s">
        <v>843</v>
      </c>
      <c r="J850" s="272" t="s">
        <v>501</v>
      </c>
    </row>
    <row r="851" spans="1:10" ht="12.75">
      <c r="A851" t="s">
        <v>566</v>
      </c>
      <c r="B851" t="s">
        <v>1007</v>
      </c>
      <c r="C851" s="294">
        <f>Баланс!G120</f>
        <v>-1647288.93</v>
      </c>
      <c r="D851" s="275"/>
      <c r="J851" t="s">
        <v>834</v>
      </c>
    </row>
    <row r="852" spans="1:10" ht="12.75">
      <c r="A852" t="s">
        <v>566</v>
      </c>
      <c r="B852" t="s">
        <v>833</v>
      </c>
      <c r="C852" s="294">
        <f>Баланс!H120</f>
        <v>48322997.88</v>
      </c>
      <c r="J852" t="s">
        <v>405</v>
      </c>
    </row>
    <row r="853" spans="1:10" ht="12.75">
      <c r="A853" t="s">
        <v>566</v>
      </c>
      <c r="B853" t="s">
        <v>645</v>
      </c>
      <c r="C853" s="294">
        <f>Баланс!I120</f>
        <v>272062.12</v>
      </c>
      <c r="J853" t="s">
        <v>461</v>
      </c>
    </row>
    <row r="854" spans="1:10" ht="12.75">
      <c r="A854" t="s">
        <v>566</v>
      </c>
      <c r="B854" t="s">
        <v>1434</v>
      </c>
      <c r="C854" s="294">
        <f>Баланс!J120</f>
        <v>46947771.07</v>
      </c>
      <c r="D854" s="275" t="s">
        <v>843</v>
      </c>
      <c r="J854" t="s">
        <v>1434</v>
      </c>
    </row>
    <row r="855" ht="12.75">
      <c r="A855" t="s">
        <v>761</v>
      </c>
    </row>
    <row r="856" ht="12.75">
      <c r="A856" t="s">
        <v>761</v>
      </c>
    </row>
    <row r="857" ht="12.75">
      <c r="A857" t="s">
        <v>761</v>
      </c>
    </row>
    <row r="858" spans="1:10" ht="14.25">
      <c r="A858" s="272" t="s">
        <v>66</v>
      </c>
      <c r="B858" s="281" t="s">
        <v>1202</v>
      </c>
      <c r="D858" s="274"/>
      <c r="J858" s="272" t="s">
        <v>171</v>
      </c>
    </row>
    <row r="859" spans="1:10" ht="12.75">
      <c r="A859" s="272" t="s">
        <v>66</v>
      </c>
      <c r="B859" s="282" t="s">
        <v>899</v>
      </c>
      <c r="D859" s="274" t="s">
        <v>843</v>
      </c>
      <c r="J859" s="272" t="s">
        <v>790</v>
      </c>
    </row>
    <row r="860" spans="1:10" ht="12.75">
      <c r="A860" s="272" t="s">
        <v>66</v>
      </c>
      <c r="B860" s="283" t="s">
        <v>604</v>
      </c>
      <c r="J860" s="272" t="s">
        <v>1733</v>
      </c>
    </row>
    <row r="861" spans="1:10" ht="12.75">
      <c r="A861" t="s">
        <v>566</v>
      </c>
      <c r="B861" t="s">
        <v>1007</v>
      </c>
      <c r="C861" s="294">
        <f>Баланс!C122</f>
        <v>7351408.23</v>
      </c>
      <c r="D861" s="275"/>
      <c r="J861" t="s">
        <v>834</v>
      </c>
    </row>
    <row r="862" spans="1:10" ht="12.75">
      <c r="A862" t="s">
        <v>566</v>
      </c>
      <c r="B862" t="s">
        <v>833</v>
      </c>
      <c r="C862" s="294">
        <f>Баланс!D122</f>
        <v>-33623271.27</v>
      </c>
      <c r="J862" t="s">
        <v>405</v>
      </c>
    </row>
    <row r="863" spans="1:10" ht="12.75">
      <c r="A863" t="s">
        <v>566</v>
      </c>
      <c r="B863" t="s">
        <v>645</v>
      </c>
      <c r="C863" s="294">
        <f>Баланс!E122</f>
        <v>-103342.08</v>
      </c>
      <c r="J863" t="s">
        <v>461</v>
      </c>
    </row>
    <row r="864" spans="1:10" ht="12.75">
      <c r="A864" t="s">
        <v>566</v>
      </c>
      <c r="B864" t="s">
        <v>1434</v>
      </c>
      <c r="C864" s="294">
        <f>Баланс!F122</f>
        <v>-26375205.12</v>
      </c>
      <c r="D864" s="275" t="s">
        <v>843</v>
      </c>
      <c r="J864" t="s">
        <v>1434</v>
      </c>
    </row>
    <row r="865" ht="12.75">
      <c r="A865" t="s">
        <v>761</v>
      </c>
    </row>
    <row r="866" spans="1:10" ht="12.75">
      <c r="A866" s="272" t="s">
        <v>66</v>
      </c>
      <c r="B866" s="283" t="s">
        <v>1219</v>
      </c>
      <c r="D866" s="274" t="s">
        <v>843</v>
      </c>
      <c r="J866" s="272" t="s">
        <v>501</v>
      </c>
    </row>
    <row r="867" spans="1:10" ht="12.75">
      <c r="A867" t="s">
        <v>566</v>
      </c>
      <c r="B867" t="s">
        <v>1007</v>
      </c>
      <c r="C867" s="294">
        <f>Баланс!G122</f>
        <v>6589832.37</v>
      </c>
      <c r="D867" s="275"/>
      <c r="J867" t="s">
        <v>834</v>
      </c>
    </row>
    <row r="868" spans="1:10" ht="12.75">
      <c r="A868" t="s">
        <v>566</v>
      </c>
      <c r="B868" t="s">
        <v>833</v>
      </c>
      <c r="C868" s="294">
        <f>Баланс!H122</f>
        <v>31485097.03</v>
      </c>
      <c r="J868" t="s">
        <v>405</v>
      </c>
    </row>
    <row r="869" spans="1:10" ht="12.75">
      <c r="A869" t="s">
        <v>566</v>
      </c>
      <c r="B869" t="s">
        <v>645</v>
      </c>
      <c r="C869" s="294">
        <f>Баланс!I122</f>
        <v>-155363.8</v>
      </c>
      <c r="J869" t="s">
        <v>461</v>
      </c>
    </row>
    <row r="870" spans="1:10" ht="12.75">
      <c r="A870" t="s">
        <v>566</v>
      </c>
      <c r="B870" t="s">
        <v>1434</v>
      </c>
      <c r="C870" s="294">
        <f>Баланс!J122</f>
        <v>37919565.6</v>
      </c>
      <c r="D870" s="275" t="s">
        <v>843</v>
      </c>
      <c r="J870" t="s">
        <v>1434</v>
      </c>
    </row>
    <row r="871" ht="12.75">
      <c r="A871" t="s">
        <v>761</v>
      </c>
    </row>
    <row r="872" ht="12.75">
      <c r="A872" t="s">
        <v>761</v>
      </c>
    </row>
    <row r="873" ht="12.75">
      <c r="A873" t="s">
        <v>761</v>
      </c>
    </row>
    <row r="874" spans="1:10" ht="14.25">
      <c r="A874" s="272" t="s">
        <v>66</v>
      </c>
      <c r="B874" s="281" t="s">
        <v>311</v>
      </c>
      <c r="D874" s="274" t="s">
        <v>843</v>
      </c>
      <c r="J874" s="272" t="s">
        <v>171</v>
      </c>
    </row>
    <row r="875" spans="1:10" ht="12.75">
      <c r="A875" s="272" t="s">
        <v>66</v>
      </c>
      <c r="B875" s="282" t="s">
        <v>604</v>
      </c>
      <c r="J875" s="272" t="s">
        <v>1733</v>
      </c>
    </row>
    <row r="876" spans="1:10" ht="12.75">
      <c r="A876" t="s">
        <v>566</v>
      </c>
      <c r="B876" t="s">
        <v>1007</v>
      </c>
      <c r="C876" s="294">
        <f>Баланс!C123</f>
        <v>12920654.83</v>
      </c>
      <c r="D876" s="275"/>
      <c r="J876" t="s">
        <v>834</v>
      </c>
    </row>
    <row r="877" spans="1:10" ht="12.75">
      <c r="A877" t="s">
        <v>566</v>
      </c>
      <c r="B877" t="s">
        <v>833</v>
      </c>
      <c r="C877" s="294">
        <f>Баланс!D123</f>
        <v>71245895.83</v>
      </c>
      <c r="J877" t="s">
        <v>405</v>
      </c>
    </row>
    <row r="878" spans="1:10" ht="12.75">
      <c r="A878" t="s">
        <v>566</v>
      </c>
      <c r="B878" t="s">
        <v>645</v>
      </c>
      <c r="C878" s="294">
        <f>Баланс!E123</f>
        <v>43502.72</v>
      </c>
      <c r="J878" t="s">
        <v>461</v>
      </c>
    </row>
    <row r="879" spans="1:10" ht="12.75">
      <c r="A879" t="s">
        <v>566</v>
      </c>
      <c r="B879" t="s">
        <v>1434</v>
      </c>
      <c r="C879" s="294">
        <f>Баланс!F123</f>
        <v>84210053.38</v>
      </c>
      <c r="D879" s="275" t="s">
        <v>843</v>
      </c>
      <c r="J879" t="s">
        <v>1434</v>
      </c>
    </row>
    <row r="880" ht="12.75">
      <c r="A880" t="s">
        <v>761</v>
      </c>
    </row>
    <row r="881" spans="1:10" ht="12.75">
      <c r="A881" s="272" t="s">
        <v>66</v>
      </c>
      <c r="B881" s="282" t="s">
        <v>1219</v>
      </c>
      <c r="D881" s="274" t="s">
        <v>843</v>
      </c>
      <c r="J881" s="272" t="s">
        <v>501</v>
      </c>
    </row>
    <row r="882" spans="1:10" ht="12.75">
      <c r="A882" t="s">
        <v>566</v>
      </c>
      <c r="B882" t="s">
        <v>1007</v>
      </c>
      <c r="C882" s="294">
        <f>Баланс!G123</f>
        <v>4942543.44</v>
      </c>
      <c r="D882" s="275"/>
      <c r="J882" t="s">
        <v>834</v>
      </c>
    </row>
    <row r="883" spans="1:10" ht="12.75">
      <c r="A883" t="s">
        <v>566</v>
      </c>
      <c r="B883" t="s">
        <v>833</v>
      </c>
      <c r="C883" s="294">
        <f>Баланс!H123</f>
        <v>79808094.91</v>
      </c>
      <c r="J883" t="s">
        <v>405</v>
      </c>
    </row>
    <row r="884" spans="1:10" ht="12.75">
      <c r="A884" t="s">
        <v>566</v>
      </c>
      <c r="B884" t="s">
        <v>645</v>
      </c>
      <c r="C884" s="294">
        <f>Баланс!I123</f>
        <v>116698.32</v>
      </c>
      <c r="J884" t="s">
        <v>461</v>
      </c>
    </row>
    <row r="885" spans="1:10" ht="12.75">
      <c r="A885" t="s">
        <v>566</v>
      </c>
      <c r="B885" t="s">
        <v>1434</v>
      </c>
      <c r="C885" s="294">
        <f>Баланс!J123</f>
        <v>84867336.67</v>
      </c>
      <c r="D885" s="275" t="s">
        <v>843</v>
      </c>
      <c r="J885" t="s">
        <v>1434</v>
      </c>
    </row>
    <row r="886" ht="12.75">
      <c r="A886" t="s">
        <v>761</v>
      </c>
    </row>
    <row r="887" ht="12.75">
      <c r="A887" t="s">
        <v>761</v>
      </c>
    </row>
    <row r="888" ht="12.75">
      <c r="A888" t="s">
        <v>761</v>
      </c>
    </row>
    <row r="889" spans="1:10" ht="15.75">
      <c r="A889" s="272" t="s">
        <v>66</v>
      </c>
      <c r="B889" s="312" t="s">
        <v>1574</v>
      </c>
      <c r="D889" s="274" t="s">
        <v>843</v>
      </c>
      <c r="J889" s="272" t="s">
        <v>885</v>
      </c>
    </row>
    <row r="890" spans="1:10" ht="14.25">
      <c r="A890" s="272" t="s">
        <v>66</v>
      </c>
      <c r="B890" s="281" t="s">
        <v>357</v>
      </c>
      <c r="D890" s="274"/>
      <c r="J890" s="272" t="s">
        <v>1502</v>
      </c>
    </row>
    <row r="891" spans="1:10" ht="12.75">
      <c r="A891" t="s">
        <v>566</v>
      </c>
      <c r="B891" t="s">
        <v>309</v>
      </c>
      <c r="C891" s="62">
        <f>IF(AND(Справка!D10=0,Справка!E10=0,Справка!F10=0,Справка!G10=0,Справка!H10=0,Справка!I10=0,Справка!J10=0,Справка!K10=0),"",Справка!A10)</f>
      </c>
      <c r="D891" s="275" t="s">
        <v>843</v>
      </c>
      <c r="J891" t="s">
        <v>1422</v>
      </c>
    </row>
    <row r="892" spans="1:10" ht="12.75">
      <c r="A892" s="272" t="s">
        <v>66</v>
      </c>
      <c r="B892" s="282" t="s">
        <v>604</v>
      </c>
      <c r="J892" s="272" t="s">
        <v>1733</v>
      </c>
    </row>
    <row r="893" spans="1:10" ht="12.75">
      <c r="A893" t="s">
        <v>566</v>
      </c>
      <c r="B893" t="s">
        <v>1007</v>
      </c>
      <c r="C893" s="294">
        <f>Справка!D10</f>
        <v>0</v>
      </c>
      <c r="D893" s="275"/>
      <c r="J893" t="s">
        <v>834</v>
      </c>
    </row>
    <row r="894" spans="1:10" ht="12.75">
      <c r="A894" t="s">
        <v>566</v>
      </c>
      <c r="B894" t="s">
        <v>833</v>
      </c>
      <c r="C894" s="294">
        <f>Справка!E10</f>
        <v>0</v>
      </c>
      <c r="D894" s="275"/>
      <c r="J894" t="s">
        <v>405</v>
      </c>
    </row>
    <row r="895" spans="1:10" ht="12.75">
      <c r="A895" t="s">
        <v>566</v>
      </c>
      <c r="B895" t="s">
        <v>645</v>
      </c>
      <c r="C895" s="294">
        <f>Справка!F10</f>
        <v>0</v>
      </c>
      <c r="J895" t="s">
        <v>461</v>
      </c>
    </row>
    <row r="896" spans="1:10" ht="12.75">
      <c r="A896" t="s">
        <v>566</v>
      </c>
      <c r="B896" t="s">
        <v>1434</v>
      </c>
      <c r="C896" s="294">
        <f>Справка!G10</f>
        <v>0</v>
      </c>
      <c r="D896" s="275" t="s">
        <v>843</v>
      </c>
      <c r="J896" t="s">
        <v>1434</v>
      </c>
    </row>
    <row r="897" ht="12.75">
      <c r="A897" t="s">
        <v>761</v>
      </c>
    </row>
    <row r="898" spans="1:10" ht="12.75">
      <c r="A898" s="272" t="s">
        <v>66</v>
      </c>
      <c r="B898" s="282" t="s">
        <v>1219</v>
      </c>
      <c r="D898" s="274" t="s">
        <v>843</v>
      </c>
      <c r="J898" s="272" t="s">
        <v>501</v>
      </c>
    </row>
    <row r="899" spans="1:10" ht="12.75">
      <c r="A899" t="s">
        <v>566</v>
      </c>
      <c r="B899" t="s">
        <v>1007</v>
      </c>
      <c r="C899" s="294">
        <f>Справка!H10</f>
        <v>0</v>
      </c>
      <c r="D899" s="275"/>
      <c r="J899" t="s">
        <v>834</v>
      </c>
    </row>
    <row r="900" spans="1:10" ht="12.75">
      <c r="A900" t="s">
        <v>566</v>
      </c>
      <c r="B900" t="s">
        <v>833</v>
      </c>
      <c r="C900" s="294">
        <f>Справка!I10</f>
        <v>0</v>
      </c>
      <c r="D900" s="275"/>
      <c r="J900" t="s">
        <v>405</v>
      </c>
    </row>
    <row r="901" spans="1:10" ht="12.75">
      <c r="A901" t="s">
        <v>566</v>
      </c>
      <c r="B901" t="s">
        <v>645</v>
      </c>
      <c r="C901" s="294">
        <f>Справка!J10</f>
        <v>0</v>
      </c>
      <c r="J901" t="s">
        <v>461</v>
      </c>
    </row>
    <row r="902" spans="1:10" ht="12.75">
      <c r="A902" t="s">
        <v>566</v>
      </c>
      <c r="B902" t="s">
        <v>1434</v>
      </c>
      <c r="C902" s="294">
        <f>Справка!K10</f>
        <v>0</v>
      </c>
      <c r="D902" s="275" t="s">
        <v>843</v>
      </c>
      <c r="J902" t="s">
        <v>1434</v>
      </c>
    </row>
    <row r="903" ht="12.75">
      <c r="A903" t="s">
        <v>761</v>
      </c>
    </row>
    <row r="904" ht="12.75">
      <c r="A904" t="s">
        <v>761</v>
      </c>
    </row>
    <row r="905" spans="1:10" ht="14.25">
      <c r="A905" s="272" t="s">
        <v>66</v>
      </c>
      <c r="B905" s="281" t="s">
        <v>245</v>
      </c>
      <c r="D905" s="274"/>
      <c r="J905" s="272" t="s">
        <v>1262</v>
      </c>
    </row>
    <row r="906" spans="1:10" ht="12.75">
      <c r="A906" t="s">
        <v>566</v>
      </c>
      <c r="B906" t="s">
        <v>309</v>
      </c>
      <c r="C906" s="62">
        <f>IF(AND(Справка!D11=0,Справка!E11=0,Справка!F11=0,Справка!G11=0,Справка!H11=0,Справка!I11=0,Справка!J11=0,Справка!K11=0),"",Справка!A11)</f>
      </c>
      <c r="D906" s="275" t="s">
        <v>843</v>
      </c>
      <c r="J906" t="s">
        <v>1422</v>
      </c>
    </row>
    <row r="907" spans="1:10" ht="12.75">
      <c r="A907" s="272" t="s">
        <v>66</v>
      </c>
      <c r="B907" s="282" t="s">
        <v>604</v>
      </c>
      <c r="J907" s="272" t="s">
        <v>1733</v>
      </c>
    </row>
    <row r="908" spans="1:10" ht="12.75">
      <c r="A908" t="s">
        <v>566</v>
      </c>
      <c r="B908" t="s">
        <v>1007</v>
      </c>
      <c r="C908" s="294">
        <f>Справка!D11</f>
        <v>0</v>
      </c>
      <c r="D908" s="275"/>
      <c r="J908" t="s">
        <v>834</v>
      </c>
    </row>
    <row r="909" spans="1:10" ht="12.75">
      <c r="A909" t="s">
        <v>566</v>
      </c>
      <c r="B909" t="s">
        <v>833</v>
      </c>
      <c r="C909" s="294">
        <f>Справка!E11</f>
        <v>0</v>
      </c>
      <c r="D909" s="275"/>
      <c r="J909" t="s">
        <v>405</v>
      </c>
    </row>
    <row r="910" spans="1:10" ht="12.75">
      <c r="A910" t="s">
        <v>566</v>
      </c>
      <c r="B910" t="s">
        <v>645</v>
      </c>
      <c r="C910" s="294">
        <f>Справка!F11</f>
        <v>0</v>
      </c>
      <c r="J910" t="s">
        <v>461</v>
      </c>
    </row>
    <row r="911" spans="1:10" ht="12.75">
      <c r="A911" t="s">
        <v>566</v>
      </c>
      <c r="B911" t="s">
        <v>1434</v>
      </c>
      <c r="C911" s="294">
        <f>Справка!G11</f>
        <v>0</v>
      </c>
      <c r="D911" s="275" t="s">
        <v>843</v>
      </c>
      <c r="J911" t="s">
        <v>1434</v>
      </c>
    </row>
    <row r="912" ht="12.75">
      <c r="A912" t="s">
        <v>761</v>
      </c>
    </row>
    <row r="913" spans="1:10" ht="12.75">
      <c r="A913" s="272" t="s">
        <v>66</v>
      </c>
      <c r="B913" s="282" t="s">
        <v>1219</v>
      </c>
      <c r="D913" s="274" t="s">
        <v>843</v>
      </c>
      <c r="J913" s="272" t="s">
        <v>501</v>
      </c>
    </row>
    <row r="914" spans="1:10" ht="12.75">
      <c r="A914" t="s">
        <v>566</v>
      </c>
      <c r="B914" t="s">
        <v>1007</v>
      </c>
      <c r="C914" s="294">
        <f>Справка!H11</f>
        <v>0</v>
      </c>
      <c r="D914" s="275"/>
      <c r="J914" t="s">
        <v>834</v>
      </c>
    </row>
    <row r="915" spans="1:10" ht="12.75">
      <c r="A915" t="s">
        <v>566</v>
      </c>
      <c r="B915" t="s">
        <v>833</v>
      </c>
      <c r="C915" s="294">
        <f>Справка!I11</f>
        <v>0</v>
      </c>
      <c r="D915" s="275"/>
      <c r="J915" t="s">
        <v>405</v>
      </c>
    </row>
    <row r="916" spans="1:10" ht="12.75">
      <c r="A916" t="s">
        <v>566</v>
      </c>
      <c r="B916" t="s">
        <v>645</v>
      </c>
      <c r="C916" s="294">
        <f>Справка!J11</f>
        <v>0</v>
      </c>
      <c r="J916" t="s">
        <v>461</v>
      </c>
    </row>
    <row r="917" spans="1:10" ht="12.75">
      <c r="A917" t="s">
        <v>566</v>
      </c>
      <c r="B917" t="s">
        <v>1434</v>
      </c>
      <c r="C917" s="294">
        <f>Справка!K11</f>
        <v>0</v>
      </c>
      <c r="D917" s="275" t="s">
        <v>843</v>
      </c>
      <c r="J917" t="s">
        <v>1434</v>
      </c>
    </row>
    <row r="918" ht="12.75">
      <c r="A918" t="s">
        <v>761</v>
      </c>
    </row>
    <row r="919" ht="12.75">
      <c r="A919" t="s">
        <v>761</v>
      </c>
    </row>
    <row r="920" spans="1:10" ht="14.25">
      <c r="A920" s="272" t="s">
        <v>66</v>
      </c>
      <c r="B920" s="281" t="s">
        <v>982</v>
      </c>
      <c r="D920" s="274"/>
      <c r="J920" s="272" t="s">
        <v>120</v>
      </c>
    </row>
    <row r="921" spans="1:10" ht="12.75">
      <c r="A921" t="s">
        <v>566</v>
      </c>
      <c r="B921" t="s">
        <v>309</v>
      </c>
      <c r="C921" s="62">
        <f>IF(AND(Справка!D12=0,Справка!E12=0,Справка!F12=0,Справка!G12=0,Справка!H12=0,Справка!I12=0,Справка!J12=0,Справка!K12=0),"",Справка!A12)</f>
      </c>
      <c r="D921" s="275" t="s">
        <v>843</v>
      </c>
      <c r="J921" t="s">
        <v>1422</v>
      </c>
    </row>
    <row r="922" spans="1:10" ht="12.75">
      <c r="A922" s="272" t="s">
        <v>66</v>
      </c>
      <c r="B922" s="282" t="s">
        <v>604</v>
      </c>
      <c r="J922" s="272" t="s">
        <v>1733</v>
      </c>
    </row>
    <row r="923" spans="1:10" ht="12.75">
      <c r="A923" t="s">
        <v>566</v>
      </c>
      <c r="B923" t="s">
        <v>1007</v>
      </c>
      <c r="C923" s="294">
        <f>Справка!D12</f>
        <v>0</v>
      </c>
      <c r="D923" s="275"/>
      <c r="J923" t="s">
        <v>834</v>
      </c>
    </row>
    <row r="924" spans="1:10" ht="12.75">
      <c r="A924" t="s">
        <v>566</v>
      </c>
      <c r="B924" t="s">
        <v>833</v>
      </c>
      <c r="C924" s="294">
        <f>Справка!E12</f>
        <v>0</v>
      </c>
      <c r="D924" s="275"/>
      <c r="J924" t="s">
        <v>405</v>
      </c>
    </row>
    <row r="925" spans="1:10" ht="12.75">
      <c r="A925" t="s">
        <v>566</v>
      </c>
      <c r="B925" t="s">
        <v>645</v>
      </c>
      <c r="C925" s="294">
        <f>Справка!F12</f>
        <v>0</v>
      </c>
      <c r="J925" t="s">
        <v>461</v>
      </c>
    </row>
    <row r="926" spans="1:10" ht="12.75">
      <c r="A926" t="s">
        <v>566</v>
      </c>
      <c r="B926" t="s">
        <v>1434</v>
      </c>
      <c r="C926" s="294">
        <f>Справка!G12</f>
        <v>0</v>
      </c>
      <c r="D926" s="275" t="s">
        <v>843</v>
      </c>
      <c r="J926" t="s">
        <v>1434</v>
      </c>
    </row>
    <row r="927" ht="12.75">
      <c r="A927" t="s">
        <v>761</v>
      </c>
    </row>
    <row r="928" spans="1:10" ht="12.75">
      <c r="A928" s="272" t="s">
        <v>66</v>
      </c>
      <c r="B928" s="282" t="s">
        <v>1219</v>
      </c>
      <c r="D928" s="274" t="s">
        <v>843</v>
      </c>
      <c r="J928" s="272" t="s">
        <v>501</v>
      </c>
    </row>
    <row r="929" spans="1:10" ht="12.75">
      <c r="A929" t="s">
        <v>566</v>
      </c>
      <c r="B929" t="s">
        <v>1007</v>
      </c>
      <c r="C929" s="294">
        <f>Справка!H12</f>
        <v>0</v>
      </c>
      <c r="D929" s="275"/>
      <c r="J929" t="s">
        <v>834</v>
      </c>
    </row>
    <row r="930" spans="1:10" ht="12.75">
      <c r="A930" t="s">
        <v>566</v>
      </c>
      <c r="B930" t="s">
        <v>833</v>
      </c>
      <c r="C930" s="294">
        <f>Справка!I12</f>
        <v>0</v>
      </c>
      <c r="D930" s="275"/>
      <c r="J930" t="s">
        <v>405</v>
      </c>
    </row>
    <row r="931" spans="1:10" ht="12.75">
      <c r="A931" t="s">
        <v>566</v>
      </c>
      <c r="B931" t="s">
        <v>645</v>
      </c>
      <c r="C931" s="294">
        <f>Справка!J12</f>
        <v>0</v>
      </c>
      <c r="J931" t="s">
        <v>461</v>
      </c>
    </row>
    <row r="932" spans="1:10" ht="12.75">
      <c r="A932" t="s">
        <v>566</v>
      </c>
      <c r="B932" t="s">
        <v>1434</v>
      </c>
      <c r="C932" s="294">
        <f>Справка!K12</f>
        <v>0</v>
      </c>
      <c r="D932" s="275" t="s">
        <v>843</v>
      </c>
      <c r="J932" t="s">
        <v>1434</v>
      </c>
    </row>
    <row r="933" ht="12.75">
      <c r="A933" t="s">
        <v>761</v>
      </c>
    </row>
    <row r="934" ht="12.75">
      <c r="A934" t="s">
        <v>761</v>
      </c>
    </row>
    <row r="935" spans="1:10" ht="14.25">
      <c r="A935" s="272" t="s">
        <v>66</v>
      </c>
      <c r="B935" s="281" t="s">
        <v>1683</v>
      </c>
      <c r="D935" s="274"/>
      <c r="J935" s="272" t="s">
        <v>51</v>
      </c>
    </row>
    <row r="936" spans="1:10" ht="12.75">
      <c r="A936" t="s">
        <v>566</v>
      </c>
      <c r="B936" t="s">
        <v>309</v>
      </c>
      <c r="C936" s="62" t="str">
        <f>Справка!A13</f>
        <v>04</v>
      </c>
      <c r="D936" s="275" t="s">
        <v>843</v>
      </c>
      <c r="J936" t="s">
        <v>1422</v>
      </c>
    </row>
    <row r="937" spans="1:10" ht="12.75">
      <c r="A937" s="272" t="s">
        <v>66</v>
      </c>
      <c r="B937" s="282" t="s">
        <v>428</v>
      </c>
      <c r="D937" s="274" t="s">
        <v>843</v>
      </c>
      <c r="J937" s="272" t="s">
        <v>428</v>
      </c>
    </row>
    <row r="938" spans="1:10" ht="12.75">
      <c r="A938" s="272" t="s">
        <v>66</v>
      </c>
      <c r="B938" s="283" t="s">
        <v>604</v>
      </c>
      <c r="J938" s="272" t="s">
        <v>1733</v>
      </c>
    </row>
    <row r="939" spans="1:10" ht="12.75">
      <c r="A939" t="s">
        <v>566</v>
      </c>
      <c r="B939" t="s">
        <v>1007</v>
      </c>
      <c r="C939" s="294">
        <f>Справка!D13</f>
        <v>0</v>
      </c>
      <c r="D939" s="275"/>
      <c r="J939" t="s">
        <v>834</v>
      </c>
    </row>
    <row r="940" spans="1:10" ht="12.75">
      <c r="A940" t="s">
        <v>566</v>
      </c>
      <c r="B940" t="s">
        <v>833</v>
      </c>
      <c r="C940" s="294">
        <f>Справка!E13</f>
        <v>0</v>
      </c>
      <c r="D940" s="275"/>
      <c r="J940" t="s">
        <v>405</v>
      </c>
    </row>
    <row r="941" spans="1:10" ht="12.75">
      <c r="A941" t="s">
        <v>566</v>
      </c>
      <c r="B941" t="s">
        <v>645</v>
      </c>
      <c r="C941" s="294">
        <f>Справка!F13</f>
        <v>0</v>
      </c>
      <c r="J941" t="s">
        <v>461</v>
      </c>
    </row>
    <row r="942" spans="1:10" ht="12.75">
      <c r="A942" t="s">
        <v>566</v>
      </c>
      <c r="B942" t="s">
        <v>1434</v>
      </c>
      <c r="C942" s="294">
        <f>Справка!G13</f>
        <v>0</v>
      </c>
      <c r="D942" s="275" t="s">
        <v>843</v>
      </c>
      <c r="J942" t="s">
        <v>1434</v>
      </c>
    </row>
    <row r="943" ht="12.75">
      <c r="A943" t="s">
        <v>761</v>
      </c>
    </row>
    <row r="944" spans="1:10" ht="12.75">
      <c r="A944" s="272" t="s">
        <v>66</v>
      </c>
      <c r="B944" s="283" t="s">
        <v>1219</v>
      </c>
      <c r="D944" s="274" t="s">
        <v>843</v>
      </c>
      <c r="J944" s="272" t="s">
        <v>501</v>
      </c>
    </row>
    <row r="945" spans="1:10" ht="12.75">
      <c r="A945" t="s">
        <v>566</v>
      </c>
      <c r="B945" t="s">
        <v>1007</v>
      </c>
      <c r="C945" s="294">
        <f>Справка!H13</f>
        <v>0</v>
      </c>
      <c r="D945" s="275"/>
      <c r="J945" t="s">
        <v>834</v>
      </c>
    </row>
    <row r="946" spans="1:10" ht="12.75">
      <c r="A946" t="s">
        <v>566</v>
      </c>
      <c r="B946" t="s">
        <v>833</v>
      </c>
      <c r="C946" s="294">
        <f>Справка!I13</f>
        <v>0</v>
      </c>
      <c r="D946" s="275"/>
      <c r="J946" t="s">
        <v>405</v>
      </c>
    </row>
    <row r="947" spans="1:10" ht="12.75">
      <c r="A947" t="s">
        <v>566</v>
      </c>
      <c r="B947" t="s">
        <v>645</v>
      </c>
      <c r="C947" s="294">
        <f>Справка!J13</f>
        <v>0</v>
      </c>
      <c r="J947" t="s">
        <v>461</v>
      </c>
    </row>
    <row r="948" spans="1:10" ht="12.75">
      <c r="A948" t="s">
        <v>566</v>
      </c>
      <c r="B948" t="s">
        <v>1434</v>
      </c>
      <c r="C948" s="294">
        <f>Справка!K13</f>
        <v>0</v>
      </c>
      <c r="D948" s="275" t="s">
        <v>843</v>
      </c>
      <c r="J948" t="s">
        <v>1434</v>
      </c>
    </row>
    <row r="949" ht="12.75">
      <c r="A949" t="s">
        <v>761</v>
      </c>
    </row>
    <row r="950" ht="12.75">
      <c r="A950" t="s">
        <v>761</v>
      </c>
    </row>
    <row r="951" spans="1:10" ht="12.75">
      <c r="A951" s="272" t="s">
        <v>66</v>
      </c>
      <c r="B951" s="282" t="s">
        <v>213</v>
      </c>
      <c r="D951" s="274"/>
      <c r="J951" s="272" t="s">
        <v>1580</v>
      </c>
    </row>
    <row r="952" spans="1:10" ht="12.75">
      <c r="A952" t="s">
        <v>566</v>
      </c>
      <c r="B952" s="62" t="s">
        <v>1533</v>
      </c>
      <c r="D952" s="275" t="s">
        <v>843</v>
      </c>
      <c r="J952" s="62" t="s">
        <v>1043</v>
      </c>
    </row>
    <row r="953" spans="1:10" ht="12.75">
      <c r="A953" s="272" t="s">
        <v>66</v>
      </c>
      <c r="B953" s="283" t="s">
        <v>604</v>
      </c>
      <c r="J953" s="272" t="s">
        <v>1733</v>
      </c>
    </row>
    <row r="954" spans="1:10" ht="12.75">
      <c r="A954" t="s">
        <v>566</v>
      </c>
      <c r="B954" t="s">
        <v>1007</v>
      </c>
      <c r="C954" s="294"/>
      <c r="D954" s="275"/>
      <c r="J954" t="s">
        <v>834</v>
      </c>
    </row>
    <row r="955" spans="1:10" ht="12.75">
      <c r="A955" t="s">
        <v>566</v>
      </c>
      <c r="B955" t="s">
        <v>833</v>
      </c>
      <c r="C955" s="294"/>
      <c r="D955" s="275"/>
      <c r="J955" t="s">
        <v>405</v>
      </c>
    </row>
    <row r="956" spans="1:10" ht="12.75">
      <c r="A956" t="s">
        <v>566</v>
      </c>
      <c r="B956" t="s">
        <v>645</v>
      </c>
      <c r="C956" s="294"/>
      <c r="J956" t="s">
        <v>461</v>
      </c>
    </row>
    <row r="957" spans="1:10" ht="12.75">
      <c r="A957" t="s">
        <v>566</v>
      </c>
      <c r="B957" t="s">
        <v>1434</v>
      </c>
      <c r="C957" s="294"/>
      <c r="D957" s="275" t="s">
        <v>843</v>
      </c>
      <c r="J957" t="s">
        <v>1434</v>
      </c>
    </row>
    <row r="958" ht="12.75">
      <c r="A958" t="s">
        <v>761</v>
      </c>
    </row>
    <row r="959" spans="1:10" ht="12.75">
      <c r="A959" s="272" t="s">
        <v>66</v>
      </c>
      <c r="B959" s="283" t="s">
        <v>1219</v>
      </c>
      <c r="D959" s="274" t="s">
        <v>843</v>
      </c>
      <c r="J959" s="272" t="s">
        <v>501</v>
      </c>
    </row>
    <row r="960" spans="1:10" ht="12.75">
      <c r="A960" t="s">
        <v>566</v>
      </c>
      <c r="B960" t="s">
        <v>1007</v>
      </c>
      <c r="C960" s="294"/>
      <c r="D960" s="275"/>
      <c r="J960" t="s">
        <v>834</v>
      </c>
    </row>
    <row r="961" spans="1:10" ht="12.75">
      <c r="A961" t="s">
        <v>566</v>
      </c>
      <c r="B961" t="s">
        <v>833</v>
      </c>
      <c r="C961" s="294"/>
      <c r="D961" s="275"/>
      <c r="J961" t="s">
        <v>405</v>
      </c>
    </row>
    <row r="962" spans="1:10" ht="12.75">
      <c r="A962" t="s">
        <v>566</v>
      </c>
      <c r="B962" t="s">
        <v>645</v>
      </c>
      <c r="C962" s="294"/>
      <c r="J962" t="s">
        <v>461</v>
      </c>
    </row>
    <row r="963" spans="1:10" ht="12.75">
      <c r="A963" t="s">
        <v>566</v>
      </c>
      <c r="B963" t="s">
        <v>1434</v>
      </c>
      <c r="C963" s="294"/>
      <c r="D963" s="275" t="s">
        <v>843</v>
      </c>
      <c r="J963" t="s">
        <v>1434</v>
      </c>
    </row>
    <row r="964" ht="12.75">
      <c r="A964" t="s">
        <v>761</v>
      </c>
    </row>
    <row r="965" ht="12.75">
      <c r="A965" t="s">
        <v>761</v>
      </c>
    </row>
    <row r="966" ht="12.75">
      <c r="A966" t="s">
        <v>761</v>
      </c>
    </row>
    <row r="967" spans="1:10" ht="14.25">
      <c r="A967" s="272" t="s">
        <v>66</v>
      </c>
      <c r="B967" s="281" t="s">
        <v>1573</v>
      </c>
      <c r="D967" s="274"/>
      <c r="J967" s="272" t="s">
        <v>1427</v>
      </c>
    </row>
    <row r="968" spans="1:10" ht="12.75">
      <c r="A968" t="s">
        <v>566</v>
      </c>
      <c r="B968" t="s">
        <v>309</v>
      </c>
      <c r="C968" s="62">
        <f>IF(AND(Справка!D16=0,Справка!E16=0,Справка!F16=0,Справка!G16=0,Справка!H16=0,Справка!I16=0,Справка!J16=0,Справка!K16=0),"",Справка!A16)</f>
      </c>
      <c r="D968" s="275" t="s">
        <v>843</v>
      </c>
      <c r="J968" t="s">
        <v>1422</v>
      </c>
    </row>
    <row r="969" spans="1:10" ht="12.75">
      <c r="A969" s="272" t="s">
        <v>66</v>
      </c>
      <c r="B969" s="282" t="s">
        <v>604</v>
      </c>
      <c r="J969" s="272" t="s">
        <v>1733</v>
      </c>
    </row>
    <row r="970" spans="1:10" ht="12.75">
      <c r="A970" t="s">
        <v>566</v>
      </c>
      <c r="B970" t="s">
        <v>1007</v>
      </c>
      <c r="C970" s="294">
        <f>Справка!D16</f>
        <v>0</v>
      </c>
      <c r="D970" s="275"/>
      <c r="J970" t="s">
        <v>834</v>
      </c>
    </row>
    <row r="971" spans="1:10" ht="12.75">
      <c r="A971" t="s">
        <v>566</v>
      </c>
      <c r="B971" t="s">
        <v>833</v>
      </c>
      <c r="C971" s="294">
        <f>Справка!E16</f>
        <v>0</v>
      </c>
      <c r="D971" s="275"/>
      <c r="J971" t="s">
        <v>405</v>
      </c>
    </row>
    <row r="972" spans="1:10" ht="12.75">
      <c r="A972" t="s">
        <v>566</v>
      </c>
      <c r="B972" t="s">
        <v>645</v>
      </c>
      <c r="C972" s="294">
        <f>Справка!F16</f>
        <v>0</v>
      </c>
      <c r="J972" t="s">
        <v>461</v>
      </c>
    </row>
    <row r="973" spans="1:10" ht="12.75">
      <c r="A973" t="s">
        <v>566</v>
      </c>
      <c r="B973" t="s">
        <v>1434</v>
      </c>
      <c r="C973" s="294">
        <f>Справка!G16</f>
        <v>0</v>
      </c>
      <c r="D973" s="275" t="s">
        <v>843</v>
      </c>
      <c r="J973" t="s">
        <v>1434</v>
      </c>
    </row>
    <row r="974" ht="12.75">
      <c r="A974" t="s">
        <v>761</v>
      </c>
    </row>
    <row r="975" spans="1:10" ht="12.75">
      <c r="A975" s="272" t="s">
        <v>66</v>
      </c>
      <c r="B975" s="282" t="s">
        <v>1219</v>
      </c>
      <c r="D975" s="274" t="s">
        <v>843</v>
      </c>
      <c r="J975" s="272" t="s">
        <v>501</v>
      </c>
    </row>
    <row r="976" spans="1:10" ht="12.75">
      <c r="A976" t="s">
        <v>566</v>
      </c>
      <c r="B976" t="s">
        <v>1007</v>
      </c>
      <c r="C976" s="294">
        <f>Справка!H16</f>
        <v>0</v>
      </c>
      <c r="D976" s="275"/>
      <c r="J976" t="s">
        <v>834</v>
      </c>
    </row>
    <row r="977" spans="1:10" ht="12.75">
      <c r="A977" t="s">
        <v>566</v>
      </c>
      <c r="B977" t="s">
        <v>833</v>
      </c>
      <c r="C977" s="294">
        <f>Справка!I16</f>
        <v>0</v>
      </c>
      <c r="D977" s="275"/>
      <c r="J977" t="s">
        <v>405</v>
      </c>
    </row>
    <row r="978" spans="1:10" ht="12.75">
      <c r="A978" t="s">
        <v>566</v>
      </c>
      <c r="B978" t="s">
        <v>645</v>
      </c>
      <c r="C978" s="294">
        <f>Справка!J16</f>
        <v>0</v>
      </c>
      <c r="J978" t="s">
        <v>461</v>
      </c>
    </row>
    <row r="979" spans="1:10" ht="12.75">
      <c r="A979" t="s">
        <v>566</v>
      </c>
      <c r="B979" t="s">
        <v>1434</v>
      </c>
      <c r="C979" s="294">
        <f>Справка!K16</f>
        <v>0</v>
      </c>
      <c r="D979" s="275" t="s">
        <v>843</v>
      </c>
      <c r="J979" t="s">
        <v>1434</v>
      </c>
    </row>
    <row r="980" ht="12.75">
      <c r="A980" t="s">
        <v>761</v>
      </c>
    </row>
    <row r="981" ht="12.75">
      <c r="A981" t="s">
        <v>761</v>
      </c>
    </row>
    <row r="982" spans="1:10" ht="14.25">
      <c r="A982" s="272" t="s">
        <v>66</v>
      </c>
      <c r="B982" s="281" t="s">
        <v>85</v>
      </c>
      <c r="D982" s="274"/>
      <c r="J982" s="272" t="s">
        <v>1147</v>
      </c>
    </row>
    <row r="983" spans="1:10" ht="12.75">
      <c r="A983" t="s">
        <v>566</v>
      </c>
      <c r="B983" t="s">
        <v>309</v>
      </c>
      <c r="C983" s="62">
        <f>IF(AND(Справка!D17=0,Справка!E17=0,Справка!F17=0,Справка!G17=0,Справка!H17=0,Справка!I17=0,Справка!J17=0,Справка!K17=0),"",Справка!A17)</f>
      </c>
      <c r="D983" s="275" t="s">
        <v>843</v>
      </c>
      <c r="J983" t="s">
        <v>1422</v>
      </c>
    </row>
    <row r="984" spans="1:10" ht="12.75">
      <c r="A984" s="272" t="s">
        <v>66</v>
      </c>
      <c r="B984" s="282" t="s">
        <v>604</v>
      </c>
      <c r="J984" s="272" t="s">
        <v>1733</v>
      </c>
    </row>
    <row r="985" spans="1:10" ht="12.75">
      <c r="A985" t="s">
        <v>566</v>
      </c>
      <c r="B985" t="s">
        <v>1007</v>
      </c>
      <c r="C985" s="294">
        <f>Справка!D17</f>
        <v>0</v>
      </c>
      <c r="D985" s="275"/>
      <c r="J985" t="s">
        <v>834</v>
      </c>
    </row>
    <row r="986" spans="1:10" ht="12.75">
      <c r="A986" t="s">
        <v>566</v>
      </c>
      <c r="B986" t="s">
        <v>833</v>
      </c>
      <c r="C986" s="294">
        <f>Справка!E17</f>
        <v>0</v>
      </c>
      <c r="D986" s="275"/>
      <c r="J986" t="s">
        <v>405</v>
      </c>
    </row>
    <row r="987" spans="1:10" ht="12.75">
      <c r="A987" t="s">
        <v>566</v>
      </c>
      <c r="B987" t="s">
        <v>645</v>
      </c>
      <c r="C987" s="294">
        <f>Справка!F17</f>
        <v>0</v>
      </c>
      <c r="J987" t="s">
        <v>461</v>
      </c>
    </row>
    <row r="988" spans="1:10" ht="12.75">
      <c r="A988" t="s">
        <v>566</v>
      </c>
      <c r="B988" t="s">
        <v>1434</v>
      </c>
      <c r="C988" s="294">
        <f>Справка!G17</f>
        <v>0</v>
      </c>
      <c r="D988" s="275" t="s">
        <v>843</v>
      </c>
      <c r="J988" t="s">
        <v>1434</v>
      </c>
    </row>
    <row r="989" ht="12.75">
      <c r="A989" t="s">
        <v>761</v>
      </c>
    </row>
    <row r="990" spans="1:10" ht="12.75">
      <c r="A990" s="272" t="s">
        <v>66</v>
      </c>
      <c r="B990" s="282" t="s">
        <v>1219</v>
      </c>
      <c r="D990" s="274" t="s">
        <v>843</v>
      </c>
      <c r="J990" s="272" t="s">
        <v>501</v>
      </c>
    </row>
    <row r="991" spans="1:10" ht="12.75">
      <c r="A991" t="s">
        <v>566</v>
      </c>
      <c r="B991" t="s">
        <v>1007</v>
      </c>
      <c r="C991" s="294">
        <f>Справка!H17</f>
        <v>0</v>
      </c>
      <c r="D991" s="275"/>
      <c r="J991" t="s">
        <v>834</v>
      </c>
    </row>
    <row r="992" spans="1:10" ht="12.75">
      <c r="A992" t="s">
        <v>566</v>
      </c>
      <c r="B992" t="s">
        <v>833</v>
      </c>
      <c r="C992" s="294">
        <f>Справка!I17</f>
        <v>0</v>
      </c>
      <c r="D992" s="275"/>
      <c r="J992" t="s">
        <v>405</v>
      </c>
    </row>
    <row r="993" spans="1:10" ht="12.75">
      <c r="A993" t="s">
        <v>566</v>
      </c>
      <c r="B993" t="s">
        <v>645</v>
      </c>
      <c r="C993" s="294">
        <f>Справка!J17</f>
        <v>0</v>
      </c>
      <c r="J993" t="s">
        <v>461</v>
      </c>
    </row>
    <row r="994" spans="1:10" ht="12.75">
      <c r="A994" t="s">
        <v>566</v>
      </c>
      <c r="B994" t="s">
        <v>1434</v>
      </c>
      <c r="C994" s="294">
        <f>Справка!K17</f>
        <v>0</v>
      </c>
      <c r="D994" s="275" t="s">
        <v>843</v>
      </c>
      <c r="J994" t="s">
        <v>1434</v>
      </c>
    </row>
    <row r="995" ht="12.75">
      <c r="A995" t="s">
        <v>761</v>
      </c>
    </row>
    <row r="996" ht="12.75">
      <c r="A996" t="s">
        <v>761</v>
      </c>
    </row>
    <row r="997" spans="1:10" ht="14.25">
      <c r="A997" s="272" t="s">
        <v>66</v>
      </c>
      <c r="B997" s="281" t="s">
        <v>1336</v>
      </c>
      <c r="D997" s="274"/>
      <c r="J997" s="272" t="s">
        <v>678</v>
      </c>
    </row>
    <row r="998" spans="1:10" ht="12.75">
      <c r="A998" t="s">
        <v>566</v>
      </c>
      <c r="B998" t="s">
        <v>309</v>
      </c>
      <c r="C998" s="62">
        <f>IF(AND(Справка!D18=0,Справка!E18=0,Справка!F18=0,Справка!G18=0,Справка!H18=0,Справка!I18=0,Справка!J18=0,Справка!K18=0),"",Справка!A18)</f>
      </c>
      <c r="D998" s="275" t="s">
        <v>843</v>
      </c>
      <c r="J998" t="s">
        <v>1422</v>
      </c>
    </row>
    <row r="999" spans="1:10" ht="12.75">
      <c r="A999" s="272" t="s">
        <v>66</v>
      </c>
      <c r="B999" s="282" t="s">
        <v>604</v>
      </c>
      <c r="J999" s="272" t="s">
        <v>1733</v>
      </c>
    </row>
    <row r="1000" spans="1:10" ht="12.75">
      <c r="A1000" t="s">
        <v>566</v>
      </c>
      <c r="B1000" t="s">
        <v>1007</v>
      </c>
      <c r="C1000" s="294">
        <f>Справка!D18</f>
        <v>0</v>
      </c>
      <c r="D1000" s="275"/>
      <c r="J1000" t="s">
        <v>834</v>
      </c>
    </row>
    <row r="1001" spans="1:10" ht="12.75">
      <c r="A1001" t="s">
        <v>566</v>
      </c>
      <c r="B1001" t="s">
        <v>833</v>
      </c>
      <c r="C1001" s="294">
        <f>Справка!E18</f>
        <v>0</v>
      </c>
      <c r="D1001" s="275"/>
      <c r="J1001" t="s">
        <v>405</v>
      </c>
    </row>
    <row r="1002" spans="1:10" ht="12.75">
      <c r="A1002" t="s">
        <v>566</v>
      </c>
      <c r="B1002" t="s">
        <v>645</v>
      </c>
      <c r="C1002" s="294">
        <f>Справка!F18</f>
        <v>0</v>
      </c>
      <c r="J1002" t="s">
        <v>461</v>
      </c>
    </row>
    <row r="1003" spans="1:10" ht="12.75">
      <c r="A1003" t="s">
        <v>566</v>
      </c>
      <c r="B1003" t="s">
        <v>1434</v>
      </c>
      <c r="C1003" s="294">
        <f>Справка!G18</f>
        <v>0</v>
      </c>
      <c r="D1003" s="275" t="s">
        <v>843</v>
      </c>
      <c r="J1003" t="s">
        <v>1434</v>
      </c>
    </row>
    <row r="1004" ht="12.75">
      <c r="A1004" t="s">
        <v>761</v>
      </c>
    </row>
    <row r="1005" spans="1:10" ht="12.75">
      <c r="A1005" s="272" t="s">
        <v>66</v>
      </c>
      <c r="B1005" s="282" t="s">
        <v>1219</v>
      </c>
      <c r="D1005" s="274" t="s">
        <v>843</v>
      </c>
      <c r="J1005" s="272" t="s">
        <v>501</v>
      </c>
    </row>
    <row r="1006" spans="1:10" ht="12.75">
      <c r="A1006" t="s">
        <v>566</v>
      </c>
      <c r="B1006" t="s">
        <v>1007</v>
      </c>
      <c r="C1006" s="294">
        <f>Справка!H18</f>
        <v>0</v>
      </c>
      <c r="D1006" s="275"/>
      <c r="J1006" t="s">
        <v>834</v>
      </c>
    </row>
    <row r="1007" spans="1:10" ht="12.75">
      <c r="A1007" t="s">
        <v>566</v>
      </c>
      <c r="B1007" t="s">
        <v>833</v>
      </c>
      <c r="C1007" s="294">
        <f>Справка!I18</f>
        <v>0</v>
      </c>
      <c r="D1007" s="275"/>
      <c r="J1007" t="s">
        <v>405</v>
      </c>
    </row>
    <row r="1008" spans="1:10" ht="12.75">
      <c r="A1008" t="s">
        <v>566</v>
      </c>
      <c r="B1008" t="s">
        <v>645</v>
      </c>
      <c r="C1008" s="294">
        <f>Справка!J18</f>
        <v>0</v>
      </c>
      <c r="J1008" t="s">
        <v>461</v>
      </c>
    </row>
    <row r="1009" spans="1:10" ht="12.75">
      <c r="A1009" t="s">
        <v>566</v>
      </c>
      <c r="B1009" t="s">
        <v>1434</v>
      </c>
      <c r="C1009" s="294">
        <f>Справка!K18</f>
        <v>0</v>
      </c>
      <c r="D1009" s="275" t="s">
        <v>843</v>
      </c>
      <c r="J1009" t="s">
        <v>1434</v>
      </c>
    </row>
    <row r="1010" ht="12.75">
      <c r="A1010" t="s">
        <v>761</v>
      </c>
    </row>
    <row r="1011" ht="12.75">
      <c r="A1011" t="s">
        <v>761</v>
      </c>
    </row>
    <row r="1012" spans="1:10" ht="14.25">
      <c r="A1012" s="272" t="s">
        <v>66</v>
      </c>
      <c r="B1012" s="281" t="s">
        <v>35</v>
      </c>
      <c r="D1012" s="274"/>
      <c r="J1012" s="272" t="s">
        <v>883</v>
      </c>
    </row>
    <row r="1013" spans="1:10" ht="12.75">
      <c r="A1013" t="s">
        <v>566</v>
      </c>
      <c r="B1013" t="s">
        <v>309</v>
      </c>
      <c r="C1013" s="62">
        <f>IF(AND(Справка!D19=0,Справка!E19=0,Справка!F19=0,Справка!G19=0,Справка!H19=0,Справка!I19=0,Справка!J19=0,Справка!K19=0),"",Справка!A19)</f>
      </c>
      <c r="D1013" s="275" t="s">
        <v>843</v>
      </c>
      <c r="J1013" t="s">
        <v>1422</v>
      </c>
    </row>
    <row r="1014" spans="1:10" ht="12.75">
      <c r="A1014" s="272" t="s">
        <v>66</v>
      </c>
      <c r="B1014" s="282" t="s">
        <v>604</v>
      </c>
      <c r="J1014" s="272" t="s">
        <v>1733</v>
      </c>
    </row>
    <row r="1015" spans="1:10" ht="12.75">
      <c r="A1015" t="s">
        <v>566</v>
      </c>
      <c r="B1015" t="s">
        <v>1007</v>
      </c>
      <c r="C1015" s="294">
        <f>Справка!D19</f>
        <v>0</v>
      </c>
      <c r="D1015" s="275"/>
      <c r="J1015" t="s">
        <v>834</v>
      </c>
    </row>
    <row r="1016" spans="1:10" ht="12.75">
      <c r="A1016" t="s">
        <v>566</v>
      </c>
      <c r="B1016" t="s">
        <v>833</v>
      </c>
      <c r="C1016" s="294">
        <f>Справка!E19</f>
        <v>0</v>
      </c>
      <c r="D1016" s="275"/>
      <c r="J1016" t="s">
        <v>405</v>
      </c>
    </row>
    <row r="1017" spans="1:10" ht="12.75">
      <c r="A1017" t="s">
        <v>566</v>
      </c>
      <c r="B1017" t="s">
        <v>645</v>
      </c>
      <c r="C1017" s="294">
        <f>Справка!F19</f>
        <v>0</v>
      </c>
      <c r="J1017" t="s">
        <v>461</v>
      </c>
    </row>
    <row r="1018" spans="1:10" ht="12.75">
      <c r="A1018" t="s">
        <v>566</v>
      </c>
      <c r="B1018" t="s">
        <v>1434</v>
      </c>
      <c r="C1018" s="294">
        <f>Справка!G19</f>
        <v>0</v>
      </c>
      <c r="D1018" s="275" t="s">
        <v>843</v>
      </c>
      <c r="J1018" t="s">
        <v>1434</v>
      </c>
    </row>
    <row r="1019" ht="12.75">
      <c r="A1019" t="s">
        <v>761</v>
      </c>
    </row>
    <row r="1020" spans="1:10" ht="12.75">
      <c r="A1020" s="272" t="s">
        <v>66</v>
      </c>
      <c r="B1020" s="282" t="s">
        <v>1219</v>
      </c>
      <c r="D1020" s="274" t="s">
        <v>843</v>
      </c>
      <c r="J1020" s="272" t="s">
        <v>501</v>
      </c>
    </row>
    <row r="1021" spans="1:10" ht="12.75">
      <c r="A1021" t="s">
        <v>566</v>
      </c>
      <c r="B1021" t="s">
        <v>1007</v>
      </c>
      <c r="C1021" s="294">
        <f>Справка!H19</f>
        <v>0</v>
      </c>
      <c r="D1021" s="275"/>
      <c r="J1021" t="s">
        <v>834</v>
      </c>
    </row>
    <row r="1022" spans="1:10" ht="12.75">
      <c r="A1022" t="s">
        <v>566</v>
      </c>
      <c r="B1022" t="s">
        <v>833</v>
      </c>
      <c r="C1022" s="294">
        <f>Справка!I19</f>
        <v>0</v>
      </c>
      <c r="D1022" s="275"/>
      <c r="J1022" t="s">
        <v>405</v>
      </c>
    </row>
    <row r="1023" spans="1:10" ht="12.75">
      <c r="A1023" t="s">
        <v>566</v>
      </c>
      <c r="B1023" t="s">
        <v>645</v>
      </c>
      <c r="C1023" s="294">
        <f>Справка!J19</f>
        <v>0</v>
      </c>
      <c r="J1023" t="s">
        <v>461</v>
      </c>
    </row>
    <row r="1024" spans="1:10" ht="12.75">
      <c r="A1024" t="s">
        <v>566</v>
      </c>
      <c r="B1024" t="s">
        <v>1434</v>
      </c>
      <c r="C1024" s="294">
        <f>Справка!K19</f>
        <v>0</v>
      </c>
      <c r="D1024" s="275" t="s">
        <v>843</v>
      </c>
      <c r="J1024" t="s">
        <v>1434</v>
      </c>
    </row>
    <row r="1025" ht="12.75">
      <c r="A1025" t="s">
        <v>761</v>
      </c>
    </row>
    <row r="1026" ht="12.75">
      <c r="A1026" t="s">
        <v>761</v>
      </c>
    </row>
    <row r="1027" spans="1:10" ht="14.25">
      <c r="A1027" s="272" t="s">
        <v>66</v>
      </c>
      <c r="B1027" s="281" t="s">
        <v>861</v>
      </c>
      <c r="D1027" s="274"/>
      <c r="J1027" s="272" t="s">
        <v>570</v>
      </c>
    </row>
    <row r="1028" spans="1:10" ht="12.75">
      <c r="A1028" t="s">
        <v>566</v>
      </c>
      <c r="B1028" t="s">
        <v>309</v>
      </c>
      <c r="C1028" s="62">
        <f>IF(AND(Справка!D20=0,Справка!E20=0,Справка!F20=0,Справка!G20=0,Справка!H20=0,Справка!I20=0,Справка!J20=0,Справка!K20=0),"",Справка!A20)</f>
      </c>
      <c r="D1028" s="275" t="s">
        <v>843</v>
      </c>
      <c r="J1028" t="s">
        <v>1422</v>
      </c>
    </row>
    <row r="1029" spans="1:10" ht="12.75">
      <c r="A1029" s="272" t="s">
        <v>66</v>
      </c>
      <c r="B1029" s="282" t="s">
        <v>604</v>
      </c>
      <c r="J1029" s="272" t="s">
        <v>1733</v>
      </c>
    </row>
    <row r="1030" spans="1:10" ht="12.75">
      <c r="A1030" t="s">
        <v>566</v>
      </c>
      <c r="B1030" t="s">
        <v>1007</v>
      </c>
      <c r="C1030" s="294">
        <f>Справка!D20</f>
        <v>0</v>
      </c>
      <c r="D1030" s="275"/>
      <c r="J1030" t="s">
        <v>834</v>
      </c>
    </row>
    <row r="1031" spans="1:10" ht="12.75">
      <c r="A1031" t="s">
        <v>566</v>
      </c>
      <c r="B1031" t="s">
        <v>833</v>
      </c>
      <c r="C1031" s="294">
        <f>Справка!E20</f>
        <v>0</v>
      </c>
      <c r="D1031" s="275"/>
      <c r="J1031" t="s">
        <v>405</v>
      </c>
    </row>
    <row r="1032" spans="1:10" ht="12.75">
      <c r="A1032" t="s">
        <v>566</v>
      </c>
      <c r="B1032" t="s">
        <v>645</v>
      </c>
      <c r="C1032" s="294">
        <f>Справка!F20</f>
        <v>0</v>
      </c>
      <c r="J1032" t="s">
        <v>461</v>
      </c>
    </row>
    <row r="1033" spans="1:10" ht="12.75">
      <c r="A1033" t="s">
        <v>566</v>
      </c>
      <c r="B1033" t="s">
        <v>1434</v>
      </c>
      <c r="C1033" s="294">
        <f>Справка!G20</f>
        <v>0</v>
      </c>
      <c r="D1033" s="275" t="s">
        <v>843</v>
      </c>
      <c r="J1033" t="s">
        <v>1434</v>
      </c>
    </row>
    <row r="1034" ht="12.75">
      <c r="A1034" t="s">
        <v>761</v>
      </c>
    </row>
    <row r="1035" spans="1:10" ht="12.75">
      <c r="A1035" s="272" t="s">
        <v>66</v>
      </c>
      <c r="B1035" s="282" t="s">
        <v>1219</v>
      </c>
      <c r="D1035" s="274" t="s">
        <v>843</v>
      </c>
      <c r="J1035" s="272" t="s">
        <v>501</v>
      </c>
    </row>
    <row r="1036" spans="1:10" ht="12.75">
      <c r="A1036" t="s">
        <v>566</v>
      </c>
      <c r="B1036" t="s">
        <v>1007</v>
      </c>
      <c r="C1036" s="294">
        <f>Справка!H20</f>
        <v>0</v>
      </c>
      <c r="D1036" s="275"/>
      <c r="J1036" t="s">
        <v>834</v>
      </c>
    </row>
    <row r="1037" spans="1:10" ht="12.75">
      <c r="A1037" t="s">
        <v>566</v>
      </c>
      <c r="B1037" t="s">
        <v>833</v>
      </c>
      <c r="C1037" s="294">
        <f>Справка!I20</f>
        <v>0</v>
      </c>
      <c r="D1037" s="275"/>
      <c r="J1037" t="s">
        <v>405</v>
      </c>
    </row>
    <row r="1038" spans="1:10" ht="12.75">
      <c r="A1038" t="s">
        <v>566</v>
      </c>
      <c r="B1038" t="s">
        <v>645</v>
      </c>
      <c r="C1038" s="294">
        <f>Справка!J20</f>
        <v>0</v>
      </c>
      <c r="J1038" t="s">
        <v>461</v>
      </c>
    </row>
    <row r="1039" spans="1:10" ht="12.75">
      <c r="A1039" t="s">
        <v>566</v>
      </c>
      <c r="B1039" t="s">
        <v>1434</v>
      </c>
      <c r="C1039" s="294">
        <f>Справка!K20</f>
        <v>0</v>
      </c>
      <c r="D1039" s="275" t="s">
        <v>843</v>
      </c>
      <c r="J1039" t="s">
        <v>1434</v>
      </c>
    </row>
    <row r="1040" ht="12.75">
      <c r="A1040" t="s">
        <v>761</v>
      </c>
    </row>
    <row r="1041" ht="12.75">
      <c r="A1041" t="s">
        <v>761</v>
      </c>
    </row>
    <row r="1042" spans="1:10" ht="14.25">
      <c r="A1042" s="272" t="s">
        <v>66</v>
      </c>
      <c r="B1042" s="281" t="s">
        <v>200</v>
      </c>
      <c r="D1042" s="274"/>
      <c r="J1042" s="272" t="s">
        <v>956</v>
      </c>
    </row>
    <row r="1043" spans="1:10" ht="12.75">
      <c r="A1043" t="s">
        <v>566</v>
      </c>
      <c r="B1043" t="s">
        <v>309</v>
      </c>
      <c r="C1043" s="62" t="str">
        <f>Справка!A21</f>
        <v>10</v>
      </c>
      <c r="D1043" s="275" t="s">
        <v>843</v>
      </c>
      <c r="J1043" t="s">
        <v>1422</v>
      </c>
    </row>
    <row r="1044" spans="1:10" ht="12.75">
      <c r="A1044" s="272" t="s">
        <v>66</v>
      </c>
      <c r="B1044" s="282" t="s">
        <v>428</v>
      </c>
      <c r="D1044" s="274" t="s">
        <v>843</v>
      </c>
      <c r="J1044" s="272" t="s">
        <v>428</v>
      </c>
    </row>
    <row r="1045" spans="1:10" ht="12.75">
      <c r="A1045" s="272" t="s">
        <v>66</v>
      </c>
      <c r="B1045" s="283" t="s">
        <v>604</v>
      </c>
      <c r="J1045" s="272" t="s">
        <v>1733</v>
      </c>
    </row>
    <row r="1046" spans="1:10" ht="12.75">
      <c r="A1046" t="s">
        <v>566</v>
      </c>
      <c r="B1046" t="s">
        <v>1007</v>
      </c>
      <c r="C1046" s="294">
        <f>Справка!D21</f>
        <v>0</v>
      </c>
      <c r="D1046" s="275"/>
      <c r="J1046" t="s">
        <v>834</v>
      </c>
    </row>
    <row r="1047" spans="1:10" ht="12.75">
      <c r="A1047" t="s">
        <v>566</v>
      </c>
      <c r="B1047" t="s">
        <v>833</v>
      </c>
      <c r="C1047" s="294">
        <f>Справка!E21</f>
        <v>0</v>
      </c>
      <c r="D1047" s="275"/>
      <c r="J1047" t="s">
        <v>405</v>
      </c>
    </row>
    <row r="1048" spans="1:10" ht="12.75">
      <c r="A1048" t="s">
        <v>566</v>
      </c>
      <c r="B1048" t="s">
        <v>645</v>
      </c>
      <c r="C1048" s="294">
        <f>Справка!F21</f>
        <v>0</v>
      </c>
      <c r="J1048" t="s">
        <v>461</v>
      </c>
    </row>
    <row r="1049" spans="1:10" ht="12.75">
      <c r="A1049" t="s">
        <v>566</v>
      </c>
      <c r="B1049" t="s">
        <v>1434</v>
      </c>
      <c r="C1049" s="294">
        <f>Справка!G21</f>
        <v>0</v>
      </c>
      <c r="D1049" s="275" t="s">
        <v>843</v>
      </c>
      <c r="J1049" t="s">
        <v>1434</v>
      </c>
    </row>
    <row r="1050" ht="12.75">
      <c r="A1050" t="s">
        <v>761</v>
      </c>
    </row>
    <row r="1051" spans="1:10" ht="12.75">
      <c r="A1051" s="272" t="s">
        <v>66</v>
      </c>
      <c r="B1051" s="283" t="s">
        <v>1219</v>
      </c>
      <c r="D1051" s="274" t="s">
        <v>843</v>
      </c>
      <c r="J1051" s="272" t="s">
        <v>501</v>
      </c>
    </row>
    <row r="1052" spans="1:10" ht="12.75">
      <c r="A1052" t="s">
        <v>566</v>
      </c>
      <c r="B1052" t="s">
        <v>1007</v>
      </c>
      <c r="C1052" s="294">
        <f>Справка!H21</f>
        <v>0</v>
      </c>
      <c r="D1052" s="275"/>
      <c r="J1052" t="s">
        <v>834</v>
      </c>
    </row>
    <row r="1053" spans="1:10" ht="12.75">
      <c r="A1053" t="s">
        <v>566</v>
      </c>
      <c r="B1053" t="s">
        <v>833</v>
      </c>
      <c r="C1053" s="294">
        <f>Справка!I21</f>
        <v>0</v>
      </c>
      <c r="D1053" s="275"/>
      <c r="J1053" t="s">
        <v>405</v>
      </c>
    </row>
    <row r="1054" spans="1:10" ht="12.75">
      <c r="A1054" t="s">
        <v>566</v>
      </c>
      <c r="B1054" t="s">
        <v>645</v>
      </c>
      <c r="C1054" s="294">
        <f>Справка!J21</f>
        <v>0</v>
      </c>
      <c r="J1054" t="s">
        <v>461</v>
      </c>
    </row>
    <row r="1055" spans="1:10" ht="12.75">
      <c r="A1055" t="s">
        <v>566</v>
      </c>
      <c r="B1055" t="s">
        <v>1434</v>
      </c>
      <c r="C1055" s="294">
        <f>Справка!K21</f>
        <v>0</v>
      </c>
      <c r="D1055" s="275" t="s">
        <v>843</v>
      </c>
      <c r="J1055" t="s">
        <v>1434</v>
      </c>
    </row>
    <row r="1056" ht="12.75">
      <c r="A1056" t="s">
        <v>761</v>
      </c>
    </row>
    <row r="1057" ht="12.75">
      <c r="A1057" t="s">
        <v>761</v>
      </c>
    </row>
    <row r="1058" spans="1:10" ht="12.75">
      <c r="A1058" s="272" t="s">
        <v>66</v>
      </c>
      <c r="B1058" s="282" t="s">
        <v>1201</v>
      </c>
      <c r="D1058" s="274"/>
      <c r="J1058" s="272" t="s">
        <v>1201</v>
      </c>
    </row>
    <row r="1059" spans="1:10" ht="12.75">
      <c r="A1059" s="272" t="s">
        <v>66</v>
      </c>
      <c r="B1059" s="283" t="s">
        <v>604</v>
      </c>
      <c r="J1059" s="272" t="s">
        <v>1733</v>
      </c>
    </row>
    <row r="1060" spans="1:10" ht="12.75">
      <c r="A1060" t="s">
        <v>566</v>
      </c>
      <c r="B1060" t="s">
        <v>1007</v>
      </c>
      <c r="C1060" s="294">
        <f>Справка!D23</f>
        <v>0</v>
      </c>
      <c r="D1060" s="275"/>
      <c r="J1060" t="s">
        <v>834</v>
      </c>
    </row>
    <row r="1061" spans="1:10" ht="12.75">
      <c r="A1061" t="s">
        <v>566</v>
      </c>
      <c r="B1061" t="s">
        <v>833</v>
      </c>
      <c r="C1061" s="294">
        <f>Справка!E23</f>
        <v>0</v>
      </c>
      <c r="D1061" s="275"/>
      <c r="J1061" t="s">
        <v>405</v>
      </c>
    </row>
    <row r="1062" spans="1:10" ht="12.75">
      <c r="A1062" t="s">
        <v>566</v>
      </c>
      <c r="B1062" t="s">
        <v>645</v>
      </c>
      <c r="C1062" s="294">
        <f>Справка!F23</f>
        <v>0</v>
      </c>
      <c r="J1062" t="s">
        <v>461</v>
      </c>
    </row>
    <row r="1063" spans="1:10" ht="12.75">
      <c r="A1063" t="s">
        <v>566</v>
      </c>
      <c r="B1063" t="s">
        <v>1434</v>
      </c>
      <c r="C1063" s="294">
        <f>Справка!G23</f>
        <v>0</v>
      </c>
      <c r="D1063" s="275" t="s">
        <v>843</v>
      </c>
      <c r="J1063" t="s">
        <v>1434</v>
      </c>
    </row>
    <row r="1064" ht="12.75">
      <c r="A1064" t="s">
        <v>761</v>
      </c>
    </row>
    <row r="1065" spans="1:10" ht="12.75">
      <c r="A1065" s="272" t="s">
        <v>66</v>
      </c>
      <c r="B1065" s="283" t="s">
        <v>1219</v>
      </c>
      <c r="D1065" s="274" t="s">
        <v>843</v>
      </c>
      <c r="J1065" s="272" t="s">
        <v>501</v>
      </c>
    </row>
    <row r="1066" spans="1:10" ht="12.75">
      <c r="A1066" t="s">
        <v>566</v>
      </c>
      <c r="B1066" t="s">
        <v>1007</v>
      </c>
      <c r="C1066" s="294">
        <f>Справка!H23</f>
        <v>0</v>
      </c>
      <c r="D1066" s="275"/>
      <c r="J1066" t="s">
        <v>834</v>
      </c>
    </row>
    <row r="1067" spans="1:10" ht="12.75">
      <c r="A1067" t="s">
        <v>566</v>
      </c>
      <c r="B1067" t="s">
        <v>833</v>
      </c>
      <c r="C1067" s="294">
        <f>Справка!I23</f>
        <v>0</v>
      </c>
      <c r="D1067" s="275"/>
      <c r="J1067" t="s">
        <v>405</v>
      </c>
    </row>
    <row r="1068" spans="1:10" ht="12.75">
      <c r="A1068" t="s">
        <v>566</v>
      </c>
      <c r="B1068" t="s">
        <v>645</v>
      </c>
      <c r="C1068" s="294">
        <f>Справка!J23</f>
        <v>0</v>
      </c>
      <c r="J1068" t="s">
        <v>461</v>
      </c>
    </row>
    <row r="1069" spans="1:10" ht="12.75">
      <c r="A1069" t="s">
        <v>566</v>
      </c>
      <c r="B1069" t="s">
        <v>1434</v>
      </c>
      <c r="C1069" s="294">
        <f>Справка!K23</f>
        <v>0</v>
      </c>
      <c r="D1069" s="275" t="s">
        <v>843</v>
      </c>
      <c r="J1069" t="s">
        <v>1434</v>
      </c>
    </row>
    <row r="1070" ht="12.75">
      <c r="A1070" t="s">
        <v>761</v>
      </c>
    </row>
    <row r="1071" ht="12.75">
      <c r="A1071" t="s">
        <v>761</v>
      </c>
    </row>
    <row r="1072" spans="1:10" ht="12.75">
      <c r="A1072" s="272" t="s">
        <v>66</v>
      </c>
      <c r="B1072" s="282" t="s">
        <v>614</v>
      </c>
      <c r="D1072" s="274"/>
      <c r="J1072" s="272" t="s">
        <v>614</v>
      </c>
    </row>
    <row r="1073" spans="1:10" ht="12.75">
      <c r="A1073" s="272" t="s">
        <v>66</v>
      </c>
      <c r="B1073" s="283" t="s">
        <v>604</v>
      </c>
      <c r="J1073" s="272" t="s">
        <v>1733</v>
      </c>
    </row>
    <row r="1074" spans="1:10" ht="12.75">
      <c r="A1074" t="s">
        <v>566</v>
      </c>
      <c r="B1074" t="s">
        <v>1007</v>
      </c>
      <c r="C1074" s="294">
        <f>Справка!D24</f>
        <v>0</v>
      </c>
      <c r="D1074" s="275"/>
      <c r="J1074" t="s">
        <v>834</v>
      </c>
    </row>
    <row r="1075" spans="1:10" ht="12.75">
      <c r="A1075" t="s">
        <v>566</v>
      </c>
      <c r="B1075" t="s">
        <v>833</v>
      </c>
      <c r="C1075" s="294">
        <f>Справка!E24</f>
        <v>0</v>
      </c>
      <c r="D1075" s="275"/>
      <c r="J1075" t="s">
        <v>405</v>
      </c>
    </row>
    <row r="1076" spans="1:10" ht="12.75">
      <c r="A1076" t="s">
        <v>566</v>
      </c>
      <c r="B1076" t="s">
        <v>645</v>
      </c>
      <c r="C1076" s="294">
        <f>Справка!F24</f>
        <v>0</v>
      </c>
      <c r="J1076" t="s">
        <v>461</v>
      </c>
    </row>
    <row r="1077" spans="1:10" ht="12.75">
      <c r="A1077" t="s">
        <v>566</v>
      </c>
      <c r="B1077" t="s">
        <v>1434</v>
      </c>
      <c r="C1077" s="294">
        <f>Справка!G24</f>
        <v>0</v>
      </c>
      <c r="D1077" s="275" t="s">
        <v>843</v>
      </c>
      <c r="J1077" t="s">
        <v>1434</v>
      </c>
    </row>
    <row r="1078" ht="12.75">
      <c r="A1078" t="s">
        <v>761</v>
      </c>
    </row>
    <row r="1079" spans="1:10" ht="12.75">
      <c r="A1079" s="272" t="s">
        <v>66</v>
      </c>
      <c r="B1079" s="283" t="s">
        <v>1219</v>
      </c>
      <c r="D1079" s="274" t="s">
        <v>843</v>
      </c>
      <c r="J1079" s="272" t="s">
        <v>501</v>
      </c>
    </row>
    <row r="1080" spans="1:10" ht="12.75">
      <c r="A1080" t="s">
        <v>566</v>
      </c>
      <c r="B1080" t="s">
        <v>1007</v>
      </c>
      <c r="C1080" s="294">
        <f>Справка!H24</f>
        <v>0</v>
      </c>
      <c r="D1080" s="275"/>
      <c r="J1080" t="s">
        <v>834</v>
      </c>
    </row>
    <row r="1081" spans="1:10" ht="12.75">
      <c r="A1081" t="s">
        <v>566</v>
      </c>
      <c r="B1081" t="s">
        <v>833</v>
      </c>
      <c r="C1081" s="294">
        <f>Справка!I24</f>
        <v>0</v>
      </c>
      <c r="D1081" s="275"/>
      <c r="J1081" t="s">
        <v>405</v>
      </c>
    </row>
    <row r="1082" spans="1:10" ht="12.75">
      <c r="A1082" t="s">
        <v>566</v>
      </c>
      <c r="B1082" t="s">
        <v>645</v>
      </c>
      <c r="C1082" s="294">
        <f>Справка!J24</f>
        <v>0</v>
      </c>
      <c r="J1082" t="s">
        <v>461</v>
      </c>
    </row>
    <row r="1083" spans="1:10" ht="12.75">
      <c r="A1083" t="s">
        <v>566</v>
      </c>
      <c r="B1083" t="s">
        <v>1434</v>
      </c>
      <c r="C1083" s="294">
        <f>Справка!K24</f>
        <v>0</v>
      </c>
      <c r="D1083" s="275" t="s">
        <v>843</v>
      </c>
      <c r="J1083" t="s">
        <v>1434</v>
      </c>
    </row>
    <row r="1084" ht="12.75">
      <c r="A1084" t="s">
        <v>761</v>
      </c>
    </row>
    <row r="1085" ht="12.75">
      <c r="A1085" t="s">
        <v>761</v>
      </c>
    </row>
    <row r="1086" spans="1:10" ht="12.75">
      <c r="A1086" s="272" t="s">
        <v>66</v>
      </c>
      <c r="B1086" s="282" t="s">
        <v>563</v>
      </c>
      <c r="D1086" s="274"/>
      <c r="J1086" s="272" t="s">
        <v>1602</v>
      </c>
    </row>
    <row r="1087" spans="1:10" ht="12.75">
      <c r="A1087" s="272" t="s">
        <v>66</v>
      </c>
      <c r="B1087" s="283" t="s">
        <v>604</v>
      </c>
      <c r="J1087" s="272" t="s">
        <v>1733</v>
      </c>
    </row>
    <row r="1088" spans="1:10" ht="12.75" customHeight="1">
      <c r="A1088" t="s">
        <v>566</v>
      </c>
      <c r="B1088" t="s">
        <v>1007</v>
      </c>
      <c r="C1088" s="294">
        <f>Справка!D25</f>
        <v>0</v>
      </c>
      <c r="D1088" s="275"/>
      <c r="J1088" t="s">
        <v>834</v>
      </c>
    </row>
    <row r="1089" spans="1:10" ht="12.75">
      <c r="A1089" t="s">
        <v>566</v>
      </c>
      <c r="B1089" t="s">
        <v>833</v>
      </c>
      <c r="C1089" s="294">
        <f>Справка!E25</f>
        <v>0</v>
      </c>
      <c r="D1089" s="275"/>
      <c r="J1089" t="s">
        <v>405</v>
      </c>
    </row>
    <row r="1090" spans="1:10" ht="12.75">
      <c r="A1090" t="s">
        <v>566</v>
      </c>
      <c r="B1090" t="s">
        <v>645</v>
      </c>
      <c r="C1090" s="294">
        <f>Справка!F25</f>
        <v>0</v>
      </c>
      <c r="J1090" t="s">
        <v>461</v>
      </c>
    </row>
    <row r="1091" spans="1:10" ht="12.75">
      <c r="A1091" t="s">
        <v>566</v>
      </c>
      <c r="B1091" t="s">
        <v>1434</v>
      </c>
      <c r="C1091" s="294">
        <f>Справка!G25</f>
        <v>0</v>
      </c>
      <c r="D1091" s="275" t="s">
        <v>843</v>
      </c>
      <c r="J1091" t="s">
        <v>1434</v>
      </c>
    </row>
    <row r="1092" ht="12.75">
      <c r="A1092" t="s">
        <v>761</v>
      </c>
    </row>
    <row r="1093" spans="1:10" ht="12.75">
      <c r="A1093" s="272" t="s">
        <v>66</v>
      </c>
      <c r="B1093" s="283" t="s">
        <v>1219</v>
      </c>
      <c r="D1093" s="274" t="s">
        <v>843</v>
      </c>
      <c r="J1093" s="272" t="s">
        <v>501</v>
      </c>
    </row>
    <row r="1094" spans="1:10" ht="12.75">
      <c r="A1094" t="s">
        <v>566</v>
      </c>
      <c r="B1094" t="s">
        <v>1007</v>
      </c>
      <c r="C1094" s="294">
        <f>Справка!H25</f>
        <v>0</v>
      </c>
      <c r="D1094" s="275"/>
      <c r="J1094" t="s">
        <v>834</v>
      </c>
    </row>
    <row r="1095" spans="1:10" ht="12.75">
      <c r="A1095" t="s">
        <v>566</v>
      </c>
      <c r="B1095" t="s">
        <v>833</v>
      </c>
      <c r="C1095" s="294">
        <f>Справка!I25</f>
        <v>0</v>
      </c>
      <c r="D1095" s="275"/>
      <c r="J1095" t="s">
        <v>405</v>
      </c>
    </row>
    <row r="1096" spans="1:10" ht="12.75">
      <c r="A1096" t="s">
        <v>566</v>
      </c>
      <c r="B1096" t="s">
        <v>645</v>
      </c>
      <c r="C1096" s="294">
        <f>Справка!J25</f>
        <v>0</v>
      </c>
      <c r="J1096" t="s">
        <v>461</v>
      </c>
    </row>
    <row r="1097" spans="1:10" ht="12.75">
      <c r="A1097" t="s">
        <v>566</v>
      </c>
      <c r="B1097" t="s">
        <v>1434</v>
      </c>
      <c r="C1097" s="294">
        <f>Справка!K25</f>
        <v>0</v>
      </c>
      <c r="D1097" s="275" t="s">
        <v>843</v>
      </c>
      <c r="J1097" t="s">
        <v>1434</v>
      </c>
    </row>
    <row r="1098" ht="12.75">
      <c r="A1098" t="s">
        <v>761</v>
      </c>
    </row>
    <row r="1099" ht="12.75">
      <c r="A1099" t="s">
        <v>761</v>
      </c>
    </row>
    <row r="1100" spans="1:10" ht="12.75">
      <c r="A1100" s="272" t="s">
        <v>66</v>
      </c>
      <c r="B1100" s="282" t="s">
        <v>1069</v>
      </c>
      <c r="D1100" s="274"/>
      <c r="J1100" s="272" t="s">
        <v>1377</v>
      </c>
    </row>
    <row r="1101" spans="1:10" ht="12.75">
      <c r="A1101" s="272" t="s">
        <v>66</v>
      </c>
      <c r="B1101" s="283" t="s">
        <v>604</v>
      </c>
      <c r="J1101" s="272" t="s">
        <v>1733</v>
      </c>
    </row>
    <row r="1102" spans="1:10" ht="12.75">
      <c r="A1102" t="s">
        <v>566</v>
      </c>
      <c r="B1102" t="s">
        <v>1007</v>
      </c>
      <c r="C1102" s="294">
        <f>Справка!D26</f>
        <v>0</v>
      </c>
      <c r="D1102" s="275"/>
      <c r="J1102" t="s">
        <v>834</v>
      </c>
    </row>
    <row r="1103" spans="1:10" ht="12.75">
      <c r="A1103" t="s">
        <v>566</v>
      </c>
      <c r="B1103" t="s">
        <v>833</v>
      </c>
      <c r="C1103" s="294">
        <f>Справка!E26</f>
        <v>0</v>
      </c>
      <c r="D1103" s="275"/>
      <c r="J1103" t="s">
        <v>405</v>
      </c>
    </row>
    <row r="1104" spans="1:10" ht="12.75">
      <c r="A1104" t="s">
        <v>566</v>
      </c>
      <c r="B1104" t="s">
        <v>645</v>
      </c>
      <c r="C1104" s="294">
        <f>Справка!F26</f>
        <v>0</v>
      </c>
      <c r="J1104" t="s">
        <v>461</v>
      </c>
    </row>
    <row r="1105" spans="1:10" ht="12.75">
      <c r="A1105" t="s">
        <v>566</v>
      </c>
      <c r="B1105" t="s">
        <v>1434</v>
      </c>
      <c r="C1105" s="294">
        <f>Справка!G26</f>
        <v>0</v>
      </c>
      <c r="D1105" s="275" t="s">
        <v>843</v>
      </c>
      <c r="J1105" t="s">
        <v>1434</v>
      </c>
    </row>
    <row r="1106" ht="12.75">
      <c r="A1106" t="s">
        <v>761</v>
      </c>
    </row>
    <row r="1107" spans="1:10" ht="12.75">
      <c r="A1107" s="272" t="s">
        <v>66</v>
      </c>
      <c r="B1107" s="283" t="s">
        <v>1219</v>
      </c>
      <c r="D1107" s="274" t="s">
        <v>843</v>
      </c>
      <c r="J1107" s="272" t="s">
        <v>501</v>
      </c>
    </row>
    <row r="1108" spans="1:10" ht="12.75">
      <c r="A1108" t="s">
        <v>566</v>
      </c>
      <c r="B1108" t="s">
        <v>1007</v>
      </c>
      <c r="C1108" s="294">
        <f>Справка!H26</f>
        <v>0</v>
      </c>
      <c r="D1108" s="275"/>
      <c r="J1108" t="s">
        <v>834</v>
      </c>
    </row>
    <row r="1109" spans="1:10" ht="12.75">
      <c r="A1109" t="s">
        <v>566</v>
      </c>
      <c r="B1109" t="s">
        <v>833</v>
      </c>
      <c r="C1109" s="294">
        <f>Справка!I26</f>
        <v>0</v>
      </c>
      <c r="D1109" s="275"/>
      <c r="J1109" t="s">
        <v>405</v>
      </c>
    </row>
    <row r="1110" spans="1:10" ht="12.75">
      <c r="A1110" t="s">
        <v>566</v>
      </c>
      <c r="B1110" t="s">
        <v>645</v>
      </c>
      <c r="C1110" s="294">
        <f>Справка!J26</f>
        <v>0</v>
      </c>
      <c r="J1110" t="s">
        <v>461</v>
      </c>
    </row>
    <row r="1111" spans="1:10" ht="12.75">
      <c r="A1111" t="s">
        <v>566</v>
      </c>
      <c r="B1111" t="s">
        <v>1434</v>
      </c>
      <c r="C1111" s="294">
        <f>Справка!K26</f>
        <v>0</v>
      </c>
      <c r="D1111" s="275" t="s">
        <v>843</v>
      </c>
      <c r="J1111" t="s">
        <v>1434</v>
      </c>
    </row>
    <row r="1112" ht="12.75">
      <c r="A1112" t="s">
        <v>761</v>
      </c>
    </row>
    <row r="1113" ht="12.75">
      <c r="A1113" t="s">
        <v>761</v>
      </c>
    </row>
    <row r="1114" spans="1:10" ht="12.75">
      <c r="A1114" s="272" t="s">
        <v>66</v>
      </c>
      <c r="B1114" s="282" t="s">
        <v>335</v>
      </c>
      <c r="D1114" s="274"/>
      <c r="J1114" s="272" t="s">
        <v>1252</v>
      </c>
    </row>
    <row r="1115" spans="1:10" ht="12.75">
      <c r="A1115" s="272" t="s">
        <v>66</v>
      </c>
      <c r="B1115" s="283" t="s">
        <v>604</v>
      </c>
      <c r="J1115" s="272" t="s">
        <v>1733</v>
      </c>
    </row>
    <row r="1116" spans="1:10" ht="12.75">
      <c r="A1116" t="s">
        <v>566</v>
      </c>
      <c r="B1116" t="s">
        <v>1007</v>
      </c>
      <c r="C1116" s="294">
        <f>Справка!D27</f>
        <v>0</v>
      </c>
      <c r="D1116" s="275"/>
      <c r="J1116" t="s">
        <v>834</v>
      </c>
    </row>
    <row r="1117" spans="1:10" ht="12.75">
      <c r="A1117" t="s">
        <v>566</v>
      </c>
      <c r="B1117" t="s">
        <v>833</v>
      </c>
      <c r="C1117" s="294">
        <f>Справка!E27</f>
        <v>0</v>
      </c>
      <c r="D1117" s="275"/>
      <c r="J1117" t="s">
        <v>405</v>
      </c>
    </row>
    <row r="1118" spans="1:10" ht="12.75">
      <c r="A1118" t="s">
        <v>566</v>
      </c>
      <c r="B1118" t="s">
        <v>645</v>
      </c>
      <c r="C1118" s="294">
        <f>Справка!F27</f>
        <v>0</v>
      </c>
      <c r="J1118" t="s">
        <v>461</v>
      </c>
    </row>
    <row r="1119" spans="1:10" ht="12.75">
      <c r="A1119" t="s">
        <v>566</v>
      </c>
      <c r="B1119" t="s">
        <v>1434</v>
      </c>
      <c r="C1119" s="294">
        <f>Справка!G27</f>
        <v>0</v>
      </c>
      <c r="D1119" s="275" t="s">
        <v>843</v>
      </c>
      <c r="J1119" t="s">
        <v>1434</v>
      </c>
    </row>
    <row r="1120" ht="12.75">
      <c r="A1120" t="s">
        <v>761</v>
      </c>
    </row>
    <row r="1121" spans="1:10" ht="12.75">
      <c r="A1121" s="272" t="s">
        <v>66</v>
      </c>
      <c r="B1121" s="283" t="s">
        <v>1219</v>
      </c>
      <c r="D1121" s="274" t="s">
        <v>843</v>
      </c>
      <c r="J1121" s="272" t="s">
        <v>501</v>
      </c>
    </row>
    <row r="1122" spans="1:10" ht="12.75">
      <c r="A1122" t="s">
        <v>566</v>
      </c>
      <c r="B1122" t="s">
        <v>1007</v>
      </c>
      <c r="C1122" s="294">
        <f>Справка!H27</f>
        <v>0</v>
      </c>
      <c r="D1122" s="275"/>
      <c r="J1122" t="s">
        <v>834</v>
      </c>
    </row>
    <row r="1123" spans="1:10" ht="12.75">
      <c r="A1123" t="s">
        <v>566</v>
      </c>
      <c r="B1123" t="s">
        <v>833</v>
      </c>
      <c r="C1123" s="294">
        <f>Справка!I27</f>
        <v>0</v>
      </c>
      <c r="D1123" s="275"/>
      <c r="J1123" t="s">
        <v>405</v>
      </c>
    </row>
    <row r="1124" spans="1:10" ht="12.75">
      <c r="A1124" t="s">
        <v>566</v>
      </c>
      <c r="B1124" t="s">
        <v>645</v>
      </c>
      <c r="C1124" s="294">
        <f>Справка!J27</f>
        <v>0</v>
      </c>
      <c r="J1124" t="s">
        <v>461</v>
      </c>
    </row>
    <row r="1125" spans="1:10" ht="12.75">
      <c r="A1125" t="s">
        <v>566</v>
      </c>
      <c r="B1125" t="s">
        <v>1434</v>
      </c>
      <c r="C1125" s="294">
        <f>Справка!K27</f>
        <v>0</v>
      </c>
      <c r="D1125" s="275" t="s">
        <v>843</v>
      </c>
      <c r="J1125" t="s">
        <v>1434</v>
      </c>
    </row>
    <row r="1126" ht="12.75">
      <c r="A1126" t="s">
        <v>761</v>
      </c>
    </row>
    <row r="1127" ht="12.75">
      <c r="A1127" t="s">
        <v>761</v>
      </c>
    </row>
    <row r="1128" ht="12.75">
      <c r="A1128" t="s">
        <v>761</v>
      </c>
    </row>
    <row r="1129" spans="1:10" ht="14.25">
      <c r="A1129" s="272" t="s">
        <v>66</v>
      </c>
      <c r="B1129" s="281" t="s">
        <v>650</v>
      </c>
      <c r="D1129" s="274"/>
      <c r="J1129" s="272" t="s">
        <v>1059</v>
      </c>
    </row>
    <row r="1130" spans="1:10" ht="12.75">
      <c r="A1130" t="s">
        <v>566</v>
      </c>
      <c r="B1130" t="s">
        <v>309</v>
      </c>
      <c r="C1130" s="62">
        <f>IF(AND(Справка!D28=0,Справка!E28=0,Справка!F28=0,Справка!G28=0,Справка!H28=0,Справка!I28=0,Справка!J28=0,Справка!K28=0),"",Справка!A28)</f>
      </c>
      <c r="D1130" s="275" t="s">
        <v>843</v>
      </c>
      <c r="J1130" t="s">
        <v>1422</v>
      </c>
    </row>
    <row r="1131" spans="1:10" ht="12.75">
      <c r="A1131" s="272" t="s">
        <v>66</v>
      </c>
      <c r="B1131" s="282" t="s">
        <v>604</v>
      </c>
      <c r="J1131" s="272" t="s">
        <v>1733</v>
      </c>
    </row>
    <row r="1132" spans="1:10" ht="12.75">
      <c r="A1132" t="s">
        <v>566</v>
      </c>
      <c r="B1132" t="s">
        <v>1007</v>
      </c>
      <c r="C1132" s="294">
        <f>Справка!D28</f>
        <v>0</v>
      </c>
      <c r="D1132" s="275"/>
      <c r="J1132" t="s">
        <v>834</v>
      </c>
    </row>
    <row r="1133" spans="1:10" ht="12.75">
      <c r="A1133" t="s">
        <v>566</v>
      </c>
      <c r="B1133" t="s">
        <v>833</v>
      </c>
      <c r="C1133" s="294">
        <f>Справка!E28</f>
        <v>0</v>
      </c>
      <c r="D1133" s="275"/>
      <c r="J1133" t="s">
        <v>405</v>
      </c>
    </row>
    <row r="1134" spans="1:10" ht="12.75">
      <c r="A1134" t="s">
        <v>566</v>
      </c>
      <c r="B1134" t="s">
        <v>645</v>
      </c>
      <c r="C1134" s="294">
        <f>Справка!F28</f>
        <v>0</v>
      </c>
      <c r="J1134" t="s">
        <v>461</v>
      </c>
    </row>
    <row r="1135" spans="1:10" ht="12.75">
      <c r="A1135" t="s">
        <v>566</v>
      </c>
      <c r="B1135" t="s">
        <v>1434</v>
      </c>
      <c r="C1135" s="294">
        <f>Справка!G28</f>
        <v>0</v>
      </c>
      <c r="D1135" s="275" t="s">
        <v>843</v>
      </c>
      <c r="J1135" t="s">
        <v>1434</v>
      </c>
    </row>
    <row r="1136" ht="12.75">
      <c r="A1136" t="s">
        <v>761</v>
      </c>
    </row>
    <row r="1137" spans="1:10" ht="12.75">
      <c r="A1137" s="272" t="s">
        <v>66</v>
      </c>
      <c r="B1137" s="282" t="s">
        <v>1219</v>
      </c>
      <c r="D1137" s="274" t="s">
        <v>843</v>
      </c>
      <c r="J1137" s="272" t="s">
        <v>501</v>
      </c>
    </row>
    <row r="1138" spans="1:10" ht="12.75">
      <c r="A1138" t="s">
        <v>566</v>
      </c>
      <c r="B1138" t="s">
        <v>1007</v>
      </c>
      <c r="C1138" s="294">
        <f>Справка!H28</f>
        <v>0</v>
      </c>
      <c r="D1138" s="275"/>
      <c r="J1138" t="s">
        <v>834</v>
      </c>
    </row>
    <row r="1139" spans="1:10" ht="12.75">
      <c r="A1139" t="s">
        <v>566</v>
      </c>
      <c r="B1139" t="s">
        <v>833</v>
      </c>
      <c r="C1139" s="294">
        <f>Справка!I28</f>
        <v>0</v>
      </c>
      <c r="D1139" s="275"/>
      <c r="J1139" t="s">
        <v>405</v>
      </c>
    </row>
    <row r="1140" spans="1:10" ht="12.75">
      <c r="A1140" t="s">
        <v>566</v>
      </c>
      <c r="B1140" t="s">
        <v>645</v>
      </c>
      <c r="C1140" s="294">
        <f>Справка!J28</f>
        <v>0</v>
      </c>
      <c r="J1140" t="s">
        <v>461</v>
      </c>
    </row>
    <row r="1141" spans="1:10" ht="12.75">
      <c r="A1141" t="s">
        <v>566</v>
      </c>
      <c r="B1141" t="s">
        <v>1434</v>
      </c>
      <c r="C1141" s="294">
        <f>Справка!K28</f>
        <v>0</v>
      </c>
      <c r="D1141" s="275" t="s">
        <v>843</v>
      </c>
      <c r="J1141" t="s">
        <v>1434</v>
      </c>
    </row>
    <row r="1142" ht="12.75">
      <c r="A1142" t="s">
        <v>761</v>
      </c>
    </row>
    <row r="1143" ht="12.75">
      <c r="A1143" t="s">
        <v>761</v>
      </c>
    </row>
    <row r="1144" spans="1:10" ht="14.25">
      <c r="A1144" s="272" t="s">
        <v>66</v>
      </c>
      <c r="B1144" s="281" t="s">
        <v>150</v>
      </c>
      <c r="D1144" s="274"/>
      <c r="J1144" s="272" t="s">
        <v>1260</v>
      </c>
    </row>
    <row r="1145" spans="1:10" ht="12.75">
      <c r="A1145" t="s">
        <v>566</v>
      </c>
      <c r="B1145" t="s">
        <v>309</v>
      </c>
      <c r="C1145" s="62">
        <f>IF(AND(Справка!D35=0,Справка!E35=0,Справка!F35=0,Справка!G35=0,Справка!H35=0,Справка!I35=0,Справка!J35=0,Справка!K35=0),"",Справка!A35)</f>
      </c>
      <c r="D1145" s="275" t="s">
        <v>843</v>
      </c>
      <c r="J1145" t="s">
        <v>1422</v>
      </c>
    </row>
    <row r="1146" spans="1:10" ht="12.75">
      <c r="A1146" s="272" t="s">
        <v>66</v>
      </c>
      <c r="B1146" s="282" t="s">
        <v>604</v>
      </c>
      <c r="J1146" s="272" t="s">
        <v>1733</v>
      </c>
    </row>
    <row r="1147" spans="1:10" ht="12.75">
      <c r="A1147" t="s">
        <v>566</v>
      </c>
      <c r="B1147" t="s">
        <v>1007</v>
      </c>
      <c r="C1147" s="294">
        <f>Справка!D35</f>
        <v>0</v>
      </c>
      <c r="D1147" s="275"/>
      <c r="J1147" t="s">
        <v>834</v>
      </c>
    </row>
    <row r="1148" spans="1:10" ht="12.75">
      <c r="A1148" t="s">
        <v>566</v>
      </c>
      <c r="B1148" t="s">
        <v>833</v>
      </c>
      <c r="C1148" s="294">
        <f>Справка!E35</f>
        <v>0</v>
      </c>
      <c r="D1148" s="275"/>
      <c r="J1148" t="s">
        <v>405</v>
      </c>
    </row>
    <row r="1149" spans="1:10" ht="12.75">
      <c r="A1149" t="s">
        <v>566</v>
      </c>
      <c r="B1149" t="s">
        <v>645</v>
      </c>
      <c r="C1149" s="294">
        <f>Справка!F35</f>
        <v>0</v>
      </c>
      <c r="J1149" t="s">
        <v>461</v>
      </c>
    </row>
    <row r="1150" spans="1:10" ht="12.75">
      <c r="A1150" t="s">
        <v>566</v>
      </c>
      <c r="B1150" t="s">
        <v>1434</v>
      </c>
      <c r="C1150" s="294">
        <f>Справка!G35</f>
        <v>0</v>
      </c>
      <c r="D1150" s="275" t="s">
        <v>843</v>
      </c>
      <c r="J1150" t="s">
        <v>1434</v>
      </c>
    </row>
    <row r="1151" ht="12.75">
      <c r="A1151" t="s">
        <v>761</v>
      </c>
    </row>
    <row r="1152" spans="1:10" ht="12.75">
      <c r="A1152" s="272" t="s">
        <v>66</v>
      </c>
      <c r="B1152" s="282" t="s">
        <v>1219</v>
      </c>
      <c r="D1152" s="274" t="s">
        <v>843</v>
      </c>
      <c r="J1152" s="272" t="s">
        <v>501</v>
      </c>
    </row>
    <row r="1153" spans="1:10" ht="12.75">
      <c r="A1153" t="s">
        <v>566</v>
      </c>
      <c r="B1153" t="s">
        <v>1007</v>
      </c>
      <c r="C1153" s="294">
        <f>Справка!H35</f>
        <v>0</v>
      </c>
      <c r="D1153" s="275"/>
      <c r="J1153" t="s">
        <v>834</v>
      </c>
    </row>
    <row r="1154" spans="1:10" ht="12.75">
      <c r="A1154" t="s">
        <v>566</v>
      </c>
      <c r="B1154" t="s">
        <v>833</v>
      </c>
      <c r="C1154" s="294">
        <f>Справка!I35</f>
        <v>0</v>
      </c>
      <c r="D1154" s="275"/>
      <c r="J1154" t="s">
        <v>405</v>
      </c>
    </row>
    <row r="1155" spans="1:10" ht="12.75">
      <c r="A1155" t="s">
        <v>566</v>
      </c>
      <c r="B1155" t="s">
        <v>645</v>
      </c>
      <c r="C1155" s="294">
        <f>Справка!J35</f>
        <v>0</v>
      </c>
      <c r="J1155" t="s">
        <v>461</v>
      </c>
    </row>
    <row r="1156" spans="1:10" ht="12.75">
      <c r="A1156" t="s">
        <v>566</v>
      </c>
      <c r="B1156" t="s">
        <v>1434</v>
      </c>
      <c r="C1156" s="294">
        <f>Справка!K35</f>
        <v>0</v>
      </c>
      <c r="D1156" s="275" t="s">
        <v>843</v>
      </c>
      <c r="J1156" t="s">
        <v>1434</v>
      </c>
    </row>
    <row r="1157" ht="12.75">
      <c r="A1157" t="s">
        <v>761</v>
      </c>
    </row>
    <row r="1158" ht="12.75">
      <c r="A1158" t="s">
        <v>761</v>
      </c>
    </row>
    <row r="1159" spans="1:10" ht="14.25">
      <c r="A1159" s="272" t="s">
        <v>66</v>
      </c>
      <c r="B1159" s="281" t="s">
        <v>860</v>
      </c>
      <c r="D1159" s="274"/>
      <c r="J1159" s="272" t="s">
        <v>320</v>
      </c>
    </row>
    <row r="1160" spans="1:10" ht="12.75">
      <c r="A1160" t="s">
        <v>566</v>
      </c>
      <c r="B1160" t="s">
        <v>309</v>
      </c>
      <c r="C1160" s="62">
        <f>IF(AND(Справка!D36=0,Справка!E36=0,Справка!F36=0,Справка!G36=0,Справка!H36=0,Справка!I36=0,Справка!J36=0,Справка!K36=0),"",Справка!A36)</f>
      </c>
      <c r="D1160" s="275" t="s">
        <v>843</v>
      </c>
      <c r="J1160" t="s">
        <v>1422</v>
      </c>
    </row>
    <row r="1161" spans="1:10" ht="12.75">
      <c r="A1161" s="272" t="s">
        <v>66</v>
      </c>
      <c r="B1161" s="282" t="s">
        <v>604</v>
      </c>
      <c r="J1161" s="272" t="s">
        <v>1733</v>
      </c>
    </row>
    <row r="1162" spans="1:10" ht="12.75">
      <c r="A1162" t="s">
        <v>566</v>
      </c>
      <c r="B1162" t="s">
        <v>1007</v>
      </c>
      <c r="C1162" s="294">
        <f>Справка!D36</f>
        <v>0</v>
      </c>
      <c r="D1162" s="275"/>
      <c r="J1162" t="s">
        <v>834</v>
      </c>
    </row>
    <row r="1163" spans="1:10" ht="12.75">
      <c r="A1163" t="s">
        <v>566</v>
      </c>
      <c r="B1163" t="s">
        <v>833</v>
      </c>
      <c r="C1163" s="294">
        <f>Справка!E36</f>
        <v>0</v>
      </c>
      <c r="D1163" s="275"/>
      <c r="J1163" t="s">
        <v>405</v>
      </c>
    </row>
    <row r="1164" spans="1:10" ht="12.75">
      <c r="A1164" t="s">
        <v>566</v>
      </c>
      <c r="B1164" t="s">
        <v>645</v>
      </c>
      <c r="C1164" s="294">
        <f>Справка!F36</f>
        <v>0</v>
      </c>
      <c r="J1164" t="s">
        <v>461</v>
      </c>
    </row>
    <row r="1165" spans="1:10" ht="12.75">
      <c r="A1165" t="s">
        <v>566</v>
      </c>
      <c r="B1165" t="s">
        <v>1434</v>
      </c>
      <c r="C1165" s="294">
        <f>Справка!G36</f>
        <v>0</v>
      </c>
      <c r="D1165" s="275" t="s">
        <v>843</v>
      </c>
      <c r="J1165" t="s">
        <v>1434</v>
      </c>
    </row>
    <row r="1166" ht="12.75">
      <c r="A1166" t="s">
        <v>761</v>
      </c>
    </row>
    <row r="1167" spans="1:10" ht="12.75">
      <c r="A1167" s="272" t="s">
        <v>66</v>
      </c>
      <c r="B1167" s="282" t="s">
        <v>1219</v>
      </c>
      <c r="D1167" s="274" t="s">
        <v>843</v>
      </c>
      <c r="J1167" s="272" t="s">
        <v>501</v>
      </c>
    </row>
    <row r="1168" spans="1:10" ht="12.75">
      <c r="A1168" t="s">
        <v>566</v>
      </c>
      <c r="B1168" t="s">
        <v>1007</v>
      </c>
      <c r="C1168" s="294">
        <f>Справка!H36</f>
        <v>0</v>
      </c>
      <c r="D1168" s="275"/>
      <c r="J1168" t="s">
        <v>834</v>
      </c>
    </row>
    <row r="1169" spans="1:10" ht="12.75">
      <c r="A1169" t="s">
        <v>566</v>
      </c>
      <c r="B1169" t="s">
        <v>833</v>
      </c>
      <c r="C1169" s="294">
        <f>Справка!I36</f>
        <v>0</v>
      </c>
      <c r="D1169" s="275"/>
      <c r="J1169" t="s">
        <v>405</v>
      </c>
    </row>
    <row r="1170" spans="1:10" ht="12.75" customHeight="1">
      <c r="A1170" t="s">
        <v>566</v>
      </c>
      <c r="B1170" t="s">
        <v>645</v>
      </c>
      <c r="C1170" s="294">
        <f>Справка!J36</f>
        <v>0</v>
      </c>
      <c r="J1170" t="s">
        <v>461</v>
      </c>
    </row>
    <row r="1171" spans="1:10" ht="12.75">
      <c r="A1171" t="s">
        <v>566</v>
      </c>
      <c r="B1171" t="s">
        <v>1434</v>
      </c>
      <c r="C1171" s="294">
        <f>Справка!K36</f>
        <v>0</v>
      </c>
      <c r="D1171" s="275" t="s">
        <v>843</v>
      </c>
      <c r="J1171" t="s">
        <v>1434</v>
      </c>
    </row>
    <row r="1172" ht="12.75">
      <c r="A1172" t="s">
        <v>761</v>
      </c>
    </row>
    <row r="1173" ht="12.75">
      <c r="A1173" t="s">
        <v>761</v>
      </c>
    </row>
    <row r="1174" spans="1:10" ht="14.25">
      <c r="A1174" s="272" t="s">
        <v>66</v>
      </c>
      <c r="B1174" s="281" t="s">
        <v>603</v>
      </c>
      <c r="D1174" s="274"/>
      <c r="J1174" s="272" t="s">
        <v>649</v>
      </c>
    </row>
    <row r="1175" spans="1:10" ht="12.75">
      <c r="A1175" t="s">
        <v>566</v>
      </c>
      <c r="B1175" t="s">
        <v>309</v>
      </c>
      <c r="C1175" s="62">
        <f>IF(AND(Справка!D37=0,Справка!E37=0,Справка!F37=0,Справка!G37=0,Справка!H37=0,Справка!I37=0,Справка!J37=0,Справка!K37=0),"",Справка!A37)</f>
      </c>
      <c r="D1175" s="275" t="s">
        <v>843</v>
      </c>
      <c r="J1175" t="s">
        <v>1422</v>
      </c>
    </row>
    <row r="1176" spans="1:10" ht="12.75">
      <c r="A1176" s="272" t="s">
        <v>66</v>
      </c>
      <c r="B1176" s="282" t="s">
        <v>604</v>
      </c>
      <c r="J1176" s="272" t="s">
        <v>1733</v>
      </c>
    </row>
    <row r="1177" spans="1:10" ht="12.75">
      <c r="A1177" t="s">
        <v>566</v>
      </c>
      <c r="B1177" t="s">
        <v>1007</v>
      </c>
      <c r="C1177" s="294">
        <f>Справка!D37</f>
        <v>0</v>
      </c>
      <c r="D1177" s="275"/>
      <c r="J1177" t="s">
        <v>834</v>
      </c>
    </row>
    <row r="1178" spans="1:10" ht="12.75">
      <c r="A1178" t="s">
        <v>566</v>
      </c>
      <c r="B1178" t="s">
        <v>833</v>
      </c>
      <c r="C1178" s="294">
        <f>Справка!E37</f>
        <v>0</v>
      </c>
      <c r="D1178" s="275"/>
      <c r="J1178" t="s">
        <v>405</v>
      </c>
    </row>
    <row r="1179" spans="1:10" ht="12.75">
      <c r="A1179" t="s">
        <v>566</v>
      </c>
      <c r="B1179" t="s">
        <v>645</v>
      </c>
      <c r="C1179" s="294">
        <f>Справка!F37</f>
        <v>0</v>
      </c>
      <c r="J1179" t="s">
        <v>461</v>
      </c>
    </row>
    <row r="1180" spans="1:10" ht="12.75">
      <c r="A1180" t="s">
        <v>566</v>
      </c>
      <c r="B1180" t="s">
        <v>1434</v>
      </c>
      <c r="C1180" s="294">
        <f>Справка!G37</f>
        <v>0</v>
      </c>
      <c r="D1180" s="275" t="s">
        <v>843</v>
      </c>
      <c r="J1180" t="s">
        <v>1434</v>
      </c>
    </row>
    <row r="1181" ht="12.75">
      <c r="A1181" t="s">
        <v>761</v>
      </c>
    </row>
    <row r="1182" spans="1:10" ht="12.75">
      <c r="A1182" s="272" t="s">
        <v>66</v>
      </c>
      <c r="B1182" s="282" t="s">
        <v>1219</v>
      </c>
      <c r="D1182" s="274" t="s">
        <v>843</v>
      </c>
      <c r="J1182" s="272" t="s">
        <v>501</v>
      </c>
    </row>
    <row r="1183" spans="1:10" ht="12.75">
      <c r="A1183" t="s">
        <v>566</v>
      </c>
      <c r="B1183" t="s">
        <v>1007</v>
      </c>
      <c r="C1183" s="294">
        <f>Справка!H37</f>
        <v>0</v>
      </c>
      <c r="D1183" s="275"/>
      <c r="J1183" t="s">
        <v>834</v>
      </c>
    </row>
    <row r="1184" spans="1:10" ht="12.75">
      <c r="A1184" t="s">
        <v>566</v>
      </c>
      <c r="B1184" t="s">
        <v>833</v>
      </c>
      <c r="C1184" s="294">
        <f>Справка!I37</f>
        <v>0</v>
      </c>
      <c r="D1184" s="275"/>
      <c r="J1184" t="s">
        <v>405</v>
      </c>
    </row>
    <row r="1185" spans="1:10" ht="12.75">
      <c r="A1185" t="s">
        <v>566</v>
      </c>
      <c r="B1185" t="s">
        <v>645</v>
      </c>
      <c r="C1185" s="294">
        <f>Справка!J37</f>
        <v>0</v>
      </c>
      <c r="J1185" t="s">
        <v>461</v>
      </c>
    </row>
    <row r="1186" spans="1:10" ht="12.75">
      <c r="A1186" t="s">
        <v>566</v>
      </c>
      <c r="B1186" t="s">
        <v>1434</v>
      </c>
      <c r="C1186" s="294">
        <f>Справка!K37</f>
        <v>0</v>
      </c>
      <c r="D1186" s="275" t="s">
        <v>843</v>
      </c>
      <c r="J1186" t="s">
        <v>1434</v>
      </c>
    </row>
    <row r="1187" ht="12.75">
      <c r="A1187" t="s">
        <v>761</v>
      </c>
    </row>
    <row r="1188" ht="12.75">
      <c r="A1188" t="s">
        <v>761</v>
      </c>
    </row>
    <row r="1189" spans="1:10" ht="14.25">
      <c r="A1189" s="272" t="s">
        <v>66</v>
      </c>
      <c r="B1189" s="281" t="s">
        <v>1372</v>
      </c>
      <c r="D1189" s="274"/>
      <c r="J1189" s="272" t="s">
        <v>1128</v>
      </c>
    </row>
    <row r="1190" spans="1:10" ht="12.75">
      <c r="A1190" t="s">
        <v>566</v>
      </c>
      <c r="B1190" t="s">
        <v>309</v>
      </c>
      <c r="C1190" s="62" t="str">
        <f>Справка!A38</f>
        <v>17</v>
      </c>
      <c r="D1190" s="275" t="s">
        <v>843</v>
      </c>
      <c r="J1190" t="s">
        <v>1422</v>
      </c>
    </row>
    <row r="1191" spans="1:10" ht="12.75">
      <c r="A1191" s="272" t="s">
        <v>66</v>
      </c>
      <c r="B1191" s="282" t="s">
        <v>428</v>
      </c>
      <c r="D1191" s="274" t="s">
        <v>843</v>
      </c>
      <c r="J1191" s="272" t="s">
        <v>428</v>
      </c>
    </row>
    <row r="1192" spans="1:10" ht="12.75">
      <c r="A1192" s="272" t="s">
        <v>66</v>
      </c>
      <c r="B1192" s="283" t="s">
        <v>604</v>
      </c>
      <c r="J1192" s="272" t="s">
        <v>1733</v>
      </c>
    </row>
    <row r="1193" spans="1:10" ht="12.75">
      <c r="A1193" t="s">
        <v>566</v>
      </c>
      <c r="B1193" t="s">
        <v>1007</v>
      </c>
      <c r="C1193" s="294">
        <f>Справка!D38</f>
        <v>0</v>
      </c>
      <c r="D1193" s="275"/>
      <c r="J1193" t="s">
        <v>834</v>
      </c>
    </row>
    <row r="1194" spans="1:10" ht="12.75">
      <c r="A1194" t="s">
        <v>566</v>
      </c>
      <c r="B1194" t="s">
        <v>833</v>
      </c>
      <c r="C1194" s="294">
        <f>Справка!E38</f>
        <v>0</v>
      </c>
      <c r="D1194" s="275"/>
      <c r="J1194" t="s">
        <v>405</v>
      </c>
    </row>
    <row r="1195" spans="1:10" ht="12.75">
      <c r="A1195" t="s">
        <v>566</v>
      </c>
      <c r="B1195" t="s">
        <v>645</v>
      </c>
      <c r="C1195" s="294">
        <f>Справка!F38</f>
        <v>0</v>
      </c>
      <c r="J1195" t="s">
        <v>461</v>
      </c>
    </row>
    <row r="1196" spans="1:10" ht="12.75">
      <c r="A1196" t="s">
        <v>566</v>
      </c>
      <c r="B1196" t="s">
        <v>1434</v>
      </c>
      <c r="C1196" s="294">
        <f>Справка!G38</f>
        <v>0</v>
      </c>
      <c r="D1196" s="275" t="s">
        <v>843</v>
      </c>
      <c r="J1196" t="s">
        <v>1434</v>
      </c>
    </row>
    <row r="1197" ht="12.75">
      <c r="A1197" t="s">
        <v>761</v>
      </c>
    </row>
    <row r="1198" spans="1:10" ht="12.75">
      <c r="A1198" s="272" t="s">
        <v>66</v>
      </c>
      <c r="B1198" s="283" t="s">
        <v>1219</v>
      </c>
      <c r="D1198" s="274" t="s">
        <v>843</v>
      </c>
      <c r="J1198" s="272" t="s">
        <v>501</v>
      </c>
    </row>
    <row r="1199" spans="1:10" ht="12.75">
      <c r="A1199" t="s">
        <v>566</v>
      </c>
      <c r="B1199" t="s">
        <v>1007</v>
      </c>
      <c r="C1199" s="294">
        <f>Справка!H38</f>
        <v>0</v>
      </c>
      <c r="D1199" s="275"/>
      <c r="J1199" t="s">
        <v>834</v>
      </c>
    </row>
    <row r="1200" spans="1:10" ht="12.75">
      <c r="A1200" t="s">
        <v>566</v>
      </c>
      <c r="B1200" t="s">
        <v>833</v>
      </c>
      <c r="C1200" s="294">
        <f>Справка!I38</f>
        <v>0</v>
      </c>
      <c r="D1200" s="275"/>
      <c r="J1200" t="s">
        <v>405</v>
      </c>
    </row>
    <row r="1201" spans="1:10" ht="12.75">
      <c r="A1201" t="s">
        <v>566</v>
      </c>
      <c r="B1201" t="s">
        <v>645</v>
      </c>
      <c r="C1201" s="294">
        <f>Справка!J38</f>
        <v>0</v>
      </c>
      <c r="J1201" t="s">
        <v>461</v>
      </c>
    </row>
    <row r="1202" spans="1:10" ht="12.75">
      <c r="A1202" t="s">
        <v>566</v>
      </c>
      <c r="B1202" t="s">
        <v>1434</v>
      </c>
      <c r="C1202" s="294">
        <f>Справка!K38</f>
        <v>0</v>
      </c>
      <c r="D1202" s="275" t="s">
        <v>843</v>
      </c>
      <c r="J1202" t="s">
        <v>1434</v>
      </c>
    </row>
    <row r="1203" ht="12.75">
      <c r="A1203" t="s">
        <v>761</v>
      </c>
    </row>
    <row r="1204" ht="12.75">
      <c r="A1204" t="s">
        <v>761</v>
      </c>
    </row>
    <row r="1205" spans="1:10" ht="12.75">
      <c r="A1205" s="272" t="s">
        <v>66</v>
      </c>
      <c r="B1205" s="282" t="s">
        <v>1465</v>
      </c>
      <c r="D1205" s="274"/>
      <c r="J1205" s="272" t="s">
        <v>1465</v>
      </c>
    </row>
    <row r="1206" spans="1:10" ht="12.75">
      <c r="A1206" s="272" t="s">
        <v>66</v>
      </c>
      <c r="B1206" s="283" t="s">
        <v>604</v>
      </c>
      <c r="J1206" s="272" t="s">
        <v>1733</v>
      </c>
    </row>
    <row r="1207" spans="1:10" ht="12.75">
      <c r="A1207" t="s">
        <v>566</v>
      </c>
      <c r="B1207" t="s">
        <v>1007</v>
      </c>
      <c r="C1207" s="294">
        <f>Справка!D40</f>
        <v>0</v>
      </c>
      <c r="D1207" s="275"/>
      <c r="J1207" t="s">
        <v>834</v>
      </c>
    </row>
    <row r="1208" spans="1:10" ht="12.75">
      <c r="A1208" t="s">
        <v>566</v>
      </c>
      <c r="B1208" t="s">
        <v>833</v>
      </c>
      <c r="C1208" s="294">
        <f>Справка!E40</f>
        <v>0</v>
      </c>
      <c r="D1208" s="275"/>
      <c r="J1208" t="s">
        <v>405</v>
      </c>
    </row>
    <row r="1209" spans="1:10" ht="12.75">
      <c r="A1209" t="s">
        <v>566</v>
      </c>
      <c r="B1209" t="s">
        <v>645</v>
      </c>
      <c r="C1209" s="294">
        <f>Справка!F40</f>
        <v>0</v>
      </c>
      <c r="J1209" t="s">
        <v>461</v>
      </c>
    </row>
    <row r="1210" spans="1:10" ht="12.75">
      <c r="A1210" t="s">
        <v>566</v>
      </c>
      <c r="B1210" t="s">
        <v>1434</v>
      </c>
      <c r="C1210" s="294">
        <f>Справка!G40</f>
        <v>0</v>
      </c>
      <c r="D1210" s="275" t="s">
        <v>843</v>
      </c>
      <c r="J1210" t="s">
        <v>1434</v>
      </c>
    </row>
    <row r="1211" ht="12.75">
      <c r="A1211" t="s">
        <v>761</v>
      </c>
    </row>
    <row r="1212" spans="1:10" ht="12.75">
      <c r="A1212" s="272" t="s">
        <v>66</v>
      </c>
      <c r="B1212" s="283" t="s">
        <v>1219</v>
      </c>
      <c r="D1212" s="274" t="s">
        <v>843</v>
      </c>
      <c r="J1212" s="272" t="s">
        <v>501</v>
      </c>
    </row>
    <row r="1213" spans="1:10" ht="12.75">
      <c r="A1213" t="s">
        <v>566</v>
      </c>
      <c r="B1213" t="s">
        <v>1007</v>
      </c>
      <c r="C1213" s="294">
        <f>Справка!H40</f>
        <v>0</v>
      </c>
      <c r="D1213" s="275"/>
      <c r="J1213" t="s">
        <v>834</v>
      </c>
    </row>
    <row r="1214" spans="1:10" ht="12.75">
      <c r="A1214" t="s">
        <v>566</v>
      </c>
      <c r="B1214" t="s">
        <v>833</v>
      </c>
      <c r="C1214" s="294">
        <f>Справка!I40</f>
        <v>0</v>
      </c>
      <c r="D1214" s="275"/>
      <c r="J1214" t="s">
        <v>405</v>
      </c>
    </row>
    <row r="1215" spans="1:10" ht="12.75">
      <c r="A1215" t="s">
        <v>566</v>
      </c>
      <c r="B1215" t="s">
        <v>645</v>
      </c>
      <c r="C1215" s="294">
        <f>Справка!J40</f>
        <v>0</v>
      </c>
      <c r="J1215" t="s">
        <v>461</v>
      </c>
    </row>
    <row r="1216" spans="1:10" ht="12.75">
      <c r="A1216" t="s">
        <v>566</v>
      </c>
      <c r="B1216" t="s">
        <v>1434</v>
      </c>
      <c r="C1216" s="294">
        <f>Справка!K40</f>
        <v>0</v>
      </c>
      <c r="D1216" s="275" t="s">
        <v>843</v>
      </c>
      <c r="J1216" t="s">
        <v>1434</v>
      </c>
    </row>
    <row r="1217" ht="12.75">
      <c r="A1217" t="s">
        <v>761</v>
      </c>
    </row>
    <row r="1218" ht="12.75">
      <c r="A1218" t="s">
        <v>761</v>
      </c>
    </row>
    <row r="1219" spans="1:10" ht="12.75">
      <c r="A1219" s="272" t="s">
        <v>66</v>
      </c>
      <c r="B1219" s="282" t="s">
        <v>386</v>
      </c>
      <c r="D1219" s="274"/>
      <c r="J1219" s="272" t="s">
        <v>386</v>
      </c>
    </row>
    <row r="1220" spans="1:10" ht="12.75">
      <c r="A1220" s="272" t="s">
        <v>66</v>
      </c>
      <c r="B1220" s="283" t="s">
        <v>604</v>
      </c>
      <c r="J1220" s="272" t="s">
        <v>1733</v>
      </c>
    </row>
    <row r="1221" spans="1:10" ht="12.75">
      <c r="A1221" t="s">
        <v>566</v>
      </c>
      <c r="B1221" t="s">
        <v>1007</v>
      </c>
      <c r="C1221" s="294">
        <f>Справка!D41</f>
        <v>0</v>
      </c>
      <c r="D1221" s="275"/>
      <c r="J1221" t="s">
        <v>834</v>
      </c>
    </row>
    <row r="1222" spans="1:10" ht="12.75">
      <c r="A1222" t="s">
        <v>566</v>
      </c>
      <c r="B1222" t="s">
        <v>833</v>
      </c>
      <c r="C1222" s="294">
        <f>Справка!E41</f>
        <v>0</v>
      </c>
      <c r="D1222" s="275"/>
      <c r="J1222" t="s">
        <v>405</v>
      </c>
    </row>
    <row r="1223" spans="1:10" ht="12.75">
      <c r="A1223" t="s">
        <v>566</v>
      </c>
      <c r="B1223" t="s">
        <v>645</v>
      </c>
      <c r="C1223" s="294">
        <f>Справка!F41</f>
        <v>0</v>
      </c>
      <c r="J1223" t="s">
        <v>461</v>
      </c>
    </row>
    <row r="1224" spans="1:10" ht="12.75">
      <c r="A1224" t="s">
        <v>566</v>
      </c>
      <c r="B1224" t="s">
        <v>1434</v>
      </c>
      <c r="C1224" s="294">
        <f>Справка!G41</f>
        <v>0</v>
      </c>
      <c r="D1224" s="275" t="s">
        <v>843</v>
      </c>
      <c r="J1224" t="s">
        <v>1434</v>
      </c>
    </row>
    <row r="1225" ht="12.75">
      <c r="A1225" t="s">
        <v>761</v>
      </c>
    </row>
    <row r="1226" spans="1:10" ht="12.75">
      <c r="A1226" s="272" t="s">
        <v>66</v>
      </c>
      <c r="B1226" s="283" t="s">
        <v>1219</v>
      </c>
      <c r="D1226" s="274" t="s">
        <v>843</v>
      </c>
      <c r="J1226" s="272" t="s">
        <v>501</v>
      </c>
    </row>
    <row r="1227" spans="1:10" ht="12.75">
      <c r="A1227" t="s">
        <v>566</v>
      </c>
      <c r="B1227" t="s">
        <v>1007</v>
      </c>
      <c r="C1227" s="294">
        <f>Справка!H41</f>
        <v>0</v>
      </c>
      <c r="D1227" s="275"/>
      <c r="J1227" t="s">
        <v>834</v>
      </c>
    </row>
    <row r="1228" spans="1:10" ht="12.75">
      <c r="A1228" t="s">
        <v>566</v>
      </c>
      <c r="B1228" t="s">
        <v>833</v>
      </c>
      <c r="C1228" s="294">
        <f>Справка!I41</f>
        <v>0</v>
      </c>
      <c r="D1228" s="275"/>
      <c r="J1228" t="s">
        <v>405</v>
      </c>
    </row>
    <row r="1229" spans="1:10" ht="12.75">
      <c r="A1229" t="s">
        <v>566</v>
      </c>
      <c r="B1229" t="s">
        <v>645</v>
      </c>
      <c r="C1229" s="294">
        <f>Справка!J41</f>
        <v>0</v>
      </c>
      <c r="J1229" t="s">
        <v>461</v>
      </c>
    </row>
    <row r="1230" spans="1:10" ht="12.75">
      <c r="A1230" t="s">
        <v>566</v>
      </c>
      <c r="B1230" t="s">
        <v>1434</v>
      </c>
      <c r="C1230" s="294">
        <f>Справка!K41</f>
        <v>0</v>
      </c>
      <c r="D1230" s="275" t="s">
        <v>843</v>
      </c>
      <c r="J1230" t="s">
        <v>1434</v>
      </c>
    </row>
    <row r="1231" ht="12.75">
      <c r="A1231" t="s">
        <v>761</v>
      </c>
    </row>
    <row r="1232" ht="12.75">
      <c r="A1232" t="s">
        <v>761</v>
      </c>
    </row>
    <row r="1233" spans="1:10" ht="12.75">
      <c r="A1233" s="272" t="s">
        <v>66</v>
      </c>
      <c r="B1233" s="282" t="s">
        <v>1588</v>
      </c>
      <c r="D1233" s="274"/>
      <c r="J1233" s="272" t="s">
        <v>1562</v>
      </c>
    </row>
    <row r="1234" spans="1:10" ht="12.75">
      <c r="A1234" s="272" t="s">
        <v>66</v>
      </c>
      <c r="B1234" s="283" t="s">
        <v>604</v>
      </c>
      <c r="J1234" s="272" t="s">
        <v>1733</v>
      </c>
    </row>
    <row r="1235" spans="1:10" ht="12.75">
      <c r="A1235" t="s">
        <v>566</v>
      </c>
      <c r="B1235" t="s">
        <v>1007</v>
      </c>
      <c r="C1235" s="294">
        <f>Справка!D42</f>
        <v>0</v>
      </c>
      <c r="D1235" s="275"/>
      <c r="J1235" t="s">
        <v>834</v>
      </c>
    </row>
    <row r="1236" spans="1:10" ht="12.75">
      <c r="A1236" t="s">
        <v>566</v>
      </c>
      <c r="B1236" t="s">
        <v>833</v>
      </c>
      <c r="C1236" s="294">
        <f>Справка!E42</f>
        <v>0</v>
      </c>
      <c r="D1236" s="275"/>
      <c r="J1236" t="s">
        <v>405</v>
      </c>
    </row>
    <row r="1237" spans="1:10" ht="12.75">
      <c r="A1237" t="s">
        <v>566</v>
      </c>
      <c r="B1237" t="s">
        <v>645</v>
      </c>
      <c r="C1237" s="294">
        <f>Справка!F42</f>
        <v>0</v>
      </c>
      <c r="J1237" t="s">
        <v>461</v>
      </c>
    </row>
    <row r="1238" spans="1:10" ht="12.75">
      <c r="A1238" t="s">
        <v>566</v>
      </c>
      <c r="B1238" t="s">
        <v>1434</v>
      </c>
      <c r="C1238" s="294">
        <f>Справка!G42</f>
        <v>0</v>
      </c>
      <c r="D1238" s="275" t="s">
        <v>843</v>
      </c>
      <c r="J1238" t="s">
        <v>1434</v>
      </c>
    </row>
    <row r="1239" ht="12.75">
      <c r="A1239" t="s">
        <v>761</v>
      </c>
    </row>
    <row r="1240" spans="1:10" ht="12.75">
      <c r="A1240" s="272" t="s">
        <v>66</v>
      </c>
      <c r="B1240" s="283" t="s">
        <v>1219</v>
      </c>
      <c r="D1240" s="274" t="s">
        <v>843</v>
      </c>
      <c r="J1240" s="272" t="s">
        <v>501</v>
      </c>
    </row>
    <row r="1241" spans="1:10" ht="12.75">
      <c r="A1241" t="s">
        <v>566</v>
      </c>
      <c r="B1241" t="s">
        <v>1007</v>
      </c>
      <c r="C1241" s="294">
        <f>Справка!H42</f>
        <v>0</v>
      </c>
      <c r="D1241" s="275"/>
      <c r="J1241" t="s">
        <v>834</v>
      </c>
    </row>
    <row r="1242" spans="1:10" ht="12.75">
      <c r="A1242" t="s">
        <v>566</v>
      </c>
      <c r="B1242" t="s">
        <v>833</v>
      </c>
      <c r="C1242" s="294">
        <f>Справка!I42</f>
        <v>0</v>
      </c>
      <c r="D1242" s="275"/>
      <c r="J1242" t="s">
        <v>405</v>
      </c>
    </row>
    <row r="1243" spans="1:10" ht="12.75">
      <c r="A1243" t="s">
        <v>566</v>
      </c>
      <c r="B1243" t="s">
        <v>645</v>
      </c>
      <c r="C1243" s="294">
        <f>Справка!J42</f>
        <v>0</v>
      </c>
      <c r="J1243" t="s">
        <v>461</v>
      </c>
    </row>
    <row r="1244" spans="1:10" ht="12.75">
      <c r="A1244" t="s">
        <v>566</v>
      </c>
      <c r="B1244" t="s">
        <v>1434</v>
      </c>
      <c r="C1244" s="294">
        <f>Справка!K42</f>
        <v>0</v>
      </c>
      <c r="D1244" s="275" t="s">
        <v>843</v>
      </c>
      <c r="J1244" t="s">
        <v>1434</v>
      </c>
    </row>
    <row r="1245" ht="12.75">
      <c r="A1245" t="s">
        <v>761</v>
      </c>
    </row>
    <row r="1246" ht="12.75">
      <c r="A1246" t="s">
        <v>761</v>
      </c>
    </row>
    <row r="1247" ht="12.75">
      <c r="A1247" t="s">
        <v>761</v>
      </c>
    </row>
    <row r="1248" spans="1:10" ht="14.25">
      <c r="A1248" s="272" t="s">
        <v>66</v>
      </c>
      <c r="B1248" s="281" t="s">
        <v>1</v>
      </c>
      <c r="D1248" s="274"/>
      <c r="J1248" s="272" t="s">
        <v>926</v>
      </c>
    </row>
    <row r="1249" spans="1:10" ht="12.75">
      <c r="A1249" t="s">
        <v>566</v>
      </c>
      <c r="B1249" t="s">
        <v>309</v>
      </c>
      <c r="C1249" s="62" t="str">
        <f>Справка!A43</f>
        <v>18</v>
      </c>
      <c r="D1249" s="275" t="s">
        <v>843</v>
      </c>
      <c r="J1249" t="s">
        <v>1422</v>
      </c>
    </row>
    <row r="1250" spans="1:10" ht="12.75">
      <c r="A1250" s="272" t="s">
        <v>66</v>
      </c>
      <c r="B1250" s="282" t="s">
        <v>428</v>
      </c>
      <c r="D1250" s="274" t="s">
        <v>843</v>
      </c>
      <c r="J1250" s="272" t="s">
        <v>428</v>
      </c>
    </row>
    <row r="1251" spans="1:10" ht="12.75">
      <c r="A1251" s="272" t="s">
        <v>66</v>
      </c>
      <c r="B1251" s="283" t="s">
        <v>604</v>
      </c>
      <c r="J1251" s="272" t="s">
        <v>1733</v>
      </c>
    </row>
    <row r="1252" spans="1:10" ht="12.75">
      <c r="A1252" t="s">
        <v>566</v>
      </c>
      <c r="B1252" t="s">
        <v>1007</v>
      </c>
      <c r="C1252" s="294">
        <f>Справка!D43</f>
        <v>0</v>
      </c>
      <c r="D1252" s="275"/>
      <c r="J1252" t="s">
        <v>834</v>
      </c>
    </row>
    <row r="1253" spans="1:10" ht="12.75">
      <c r="A1253" t="s">
        <v>566</v>
      </c>
      <c r="B1253" t="s">
        <v>833</v>
      </c>
      <c r="C1253" s="294">
        <f>Справка!E43</f>
        <v>0</v>
      </c>
      <c r="D1253" s="275"/>
      <c r="J1253" t="s">
        <v>405</v>
      </c>
    </row>
    <row r="1254" spans="1:10" ht="12.75">
      <c r="A1254" t="s">
        <v>566</v>
      </c>
      <c r="B1254" t="s">
        <v>645</v>
      </c>
      <c r="C1254" s="294">
        <f>Справка!F43</f>
        <v>0</v>
      </c>
      <c r="J1254" t="s">
        <v>461</v>
      </c>
    </row>
    <row r="1255" spans="1:10" ht="12.75">
      <c r="A1255" t="s">
        <v>566</v>
      </c>
      <c r="B1255" t="s">
        <v>1434</v>
      </c>
      <c r="C1255" s="294">
        <f>Справка!G43</f>
        <v>0</v>
      </c>
      <c r="D1255" s="275" t="s">
        <v>843</v>
      </c>
      <c r="J1255" t="s">
        <v>1434</v>
      </c>
    </row>
    <row r="1256" ht="12.75">
      <c r="A1256" t="s">
        <v>761</v>
      </c>
    </row>
    <row r="1257" spans="1:10" ht="12.75">
      <c r="A1257" s="272" t="s">
        <v>66</v>
      </c>
      <c r="B1257" s="283" t="s">
        <v>1219</v>
      </c>
      <c r="D1257" s="274" t="s">
        <v>843</v>
      </c>
      <c r="J1257" s="272" t="s">
        <v>501</v>
      </c>
    </row>
    <row r="1258" spans="1:10" ht="12.75">
      <c r="A1258" t="s">
        <v>566</v>
      </c>
      <c r="B1258" t="s">
        <v>1007</v>
      </c>
      <c r="C1258" s="294">
        <f>Справка!H43</f>
        <v>0</v>
      </c>
      <c r="D1258" s="275"/>
      <c r="J1258" t="s">
        <v>834</v>
      </c>
    </row>
    <row r="1259" spans="1:10" ht="12.75">
      <c r="A1259" t="s">
        <v>566</v>
      </c>
      <c r="B1259" t="s">
        <v>833</v>
      </c>
      <c r="C1259" s="294">
        <f>Справка!I43</f>
        <v>0</v>
      </c>
      <c r="D1259" s="275"/>
      <c r="J1259" t="s">
        <v>405</v>
      </c>
    </row>
    <row r="1260" spans="1:10" ht="12.75">
      <c r="A1260" t="s">
        <v>566</v>
      </c>
      <c r="B1260" t="s">
        <v>645</v>
      </c>
      <c r="C1260" s="294">
        <f>Справка!J43</f>
        <v>0</v>
      </c>
      <c r="J1260" t="s">
        <v>461</v>
      </c>
    </row>
    <row r="1261" spans="1:10" ht="12.75">
      <c r="A1261" t="s">
        <v>566</v>
      </c>
      <c r="B1261" t="s">
        <v>1434</v>
      </c>
      <c r="C1261" s="294">
        <f>Справка!K43</f>
        <v>0</v>
      </c>
      <c r="D1261" s="275" t="s">
        <v>843</v>
      </c>
      <c r="J1261" t="s">
        <v>1434</v>
      </c>
    </row>
    <row r="1262" ht="12.75">
      <c r="A1262" t="s">
        <v>761</v>
      </c>
    </row>
    <row r="1263" ht="12.75">
      <c r="A1263" t="s">
        <v>761</v>
      </c>
    </row>
    <row r="1264" spans="1:10" ht="12.75">
      <c r="A1264" s="272" t="s">
        <v>66</v>
      </c>
      <c r="B1264" s="282" t="s">
        <v>1465</v>
      </c>
      <c r="D1264" s="274"/>
      <c r="J1264" s="272" t="s">
        <v>1465</v>
      </c>
    </row>
    <row r="1265" spans="1:10" ht="12.75">
      <c r="A1265" s="272" t="s">
        <v>66</v>
      </c>
      <c r="B1265" s="283" t="s">
        <v>604</v>
      </c>
      <c r="J1265" s="272" t="s">
        <v>1733</v>
      </c>
    </row>
    <row r="1266" spans="1:10" ht="12.75">
      <c r="A1266" t="s">
        <v>566</v>
      </c>
      <c r="B1266" t="s">
        <v>1007</v>
      </c>
      <c r="C1266" s="294">
        <f>Справка!D45</f>
        <v>0</v>
      </c>
      <c r="D1266" s="275"/>
      <c r="J1266" t="s">
        <v>834</v>
      </c>
    </row>
    <row r="1267" spans="1:10" ht="12.75">
      <c r="A1267" t="s">
        <v>566</v>
      </c>
      <c r="B1267" t="s">
        <v>833</v>
      </c>
      <c r="C1267" s="294">
        <f>Справка!E45</f>
        <v>0</v>
      </c>
      <c r="D1267" s="275"/>
      <c r="J1267" t="s">
        <v>405</v>
      </c>
    </row>
    <row r="1268" spans="1:10" ht="12.75">
      <c r="A1268" t="s">
        <v>566</v>
      </c>
      <c r="B1268" t="s">
        <v>645</v>
      </c>
      <c r="C1268" s="294">
        <f>Справка!F45</f>
        <v>0</v>
      </c>
      <c r="J1268" t="s">
        <v>461</v>
      </c>
    </row>
    <row r="1269" spans="1:10" ht="12.75">
      <c r="A1269" t="s">
        <v>566</v>
      </c>
      <c r="B1269" t="s">
        <v>1434</v>
      </c>
      <c r="C1269" s="294">
        <f>Справка!G45</f>
        <v>0</v>
      </c>
      <c r="D1269" s="275" t="s">
        <v>843</v>
      </c>
      <c r="J1269" t="s">
        <v>1434</v>
      </c>
    </row>
    <row r="1270" ht="12.75">
      <c r="A1270" t="s">
        <v>761</v>
      </c>
    </row>
    <row r="1271" spans="1:10" ht="12.75">
      <c r="A1271" s="272" t="s">
        <v>66</v>
      </c>
      <c r="B1271" s="283" t="s">
        <v>1219</v>
      </c>
      <c r="D1271" s="274" t="s">
        <v>843</v>
      </c>
      <c r="J1271" s="272" t="s">
        <v>501</v>
      </c>
    </row>
    <row r="1272" spans="1:10" ht="12.75">
      <c r="A1272" t="s">
        <v>566</v>
      </c>
      <c r="B1272" t="s">
        <v>1007</v>
      </c>
      <c r="C1272" s="294">
        <f>Справка!H45</f>
        <v>0</v>
      </c>
      <c r="D1272" s="275"/>
      <c r="J1272" t="s">
        <v>834</v>
      </c>
    </row>
    <row r="1273" spans="1:10" ht="12.75">
      <c r="A1273" t="s">
        <v>566</v>
      </c>
      <c r="B1273" t="s">
        <v>833</v>
      </c>
      <c r="C1273" s="294">
        <f>Справка!I45</f>
        <v>0</v>
      </c>
      <c r="D1273" s="275"/>
      <c r="J1273" t="s">
        <v>405</v>
      </c>
    </row>
    <row r="1274" spans="1:10" ht="12.75">
      <c r="A1274" t="s">
        <v>566</v>
      </c>
      <c r="B1274" t="s">
        <v>645</v>
      </c>
      <c r="C1274" s="294">
        <f>Справка!J45</f>
        <v>0</v>
      </c>
      <c r="J1274" t="s">
        <v>461</v>
      </c>
    </row>
    <row r="1275" spans="1:10" ht="12.75">
      <c r="A1275" t="s">
        <v>566</v>
      </c>
      <c r="B1275" t="s">
        <v>1434</v>
      </c>
      <c r="C1275" s="294">
        <f>Справка!K45</f>
        <v>0</v>
      </c>
      <c r="D1275" s="275" t="s">
        <v>843</v>
      </c>
      <c r="J1275" t="s">
        <v>1434</v>
      </c>
    </row>
    <row r="1276" ht="12.75">
      <c r="A1276" t="s">
        <v>761</v>
      </c>
    </row>
    <row r="1277" ht="12.75">
      <c r="A1277" t="s">
        <v>761</v>
      </c>
    </row>
    <row r="1278" spans="1:10" ht="12.75">
      <c r="A1278" s="272" t="s">
        <v>66</v>
      </c>
      <c r="B1278" s="282" t="s">
        <v>386</v>
      </c>
      <c r="D1278" s="274"/>
      <c r="J1278" s="272" t="s">
        <v>386</v>
      </c>
    </row>
    <row r="1279" spans="1:10" ht="12.75">
      <c r="A1279" s="272" t="s">
        <v>66</v>
      </c>
      <c r="B1279" s="283" t="s">
        <v>604</v>
      </c>
      <c r="J1279" s="272" t="s">
        <v>1733</v>
      </c>
    </row>
    <row r="1280" spans="1:10" ht="12.75">
      <c r="A1280" t="s">
        <v>566</v>
      </c>
      <c r="B1280" t="s">
        <v>1007</v>
      </c>
      <c r="C1280" s="294">
        <f>Справка!D46</f>
        <v>0</v>
      </c>
      <c r="D1280" s="275"/>
      <c r="J1280" t="s">
        <v>834</v>
      </c>
    </row>
    <row r="1281" spans="1:10" ht="12.75">
      <c r="A1281" t="s">
        <v>566</v>
      </c>
      <c r="B1281" t="s">
        <v>833</v>
      </c>
      <c r="C1281" s="294">
        <f>Справка!E46</f>
        <v>0</v>
      </c>
      <c r="D1281" s="275"/>
      <c r="J1281" t="s">
        <v>405</v>
      </c>
    </row>
    <row r="1282" spans="1:10" ht="12.75">
      <c r="A1282" t="s">
        <v>566</v>
      </c>
      <c r="B1282" t="s">
        <v>645</v>
      </c>
      <c r="C1282" s="294">
        <f>Справка!F46</f>
        <v>0</v>
      </c>
      <c r="J1282" t="s">
        <v>461</v>
      </c>
    </row>
    <row r="1283" spans="1:10" ht="12.75">
      <c r="A1283" t="s">
        <v>566</v>
      </c>
      <c r="B1283" t="s">
        <v>1434</v>
      </c>
      <c r="C1283" s="294">
        <f>Справка!G46</f>
        <v>0</v>
      </c>
      <c r="D1283" s="275" t="s">
        <v>843</v>
      </c>
      <c r="J1283" t="s">
        <v>1434</v>
      </c>
    </row>
    <row r="1284" ht="12.75">
      <c r="A1284" t="s">
        <v>761</v>
      </c>
    </row>
    <row r="1285" spans="1:10" ht="12.75">
      <c r="A1285" s="272" t="s">
        <v>66</v>
      </c>
      <c r="B1285" s="283" t="s">
        <v>1219</v>
      </c>
      <c r="D1285" s="274" t="s">
        <v>843</v>
      </c>
      <c r="J1285" s="272" t="s">
        <v>501</v>
      </c>
    </row>
    <row r="1286" spans="1:10" ht="12.75">
      <c r="A1286" t="s">
        <v>566</v>
      </c>
      <c r="B1286" t="s">
        <v>1007</v>
      </c>
      <c r="C1286" s="294">
        <f>Справка!H46</f>
        <v>0</v>
      </c>
      <c r="D1286" s="275"/>
      <c r="J1286" t="s">
        <v>834</v>
      </c>
    </row>
    <row r="1287" spans="1:10" ht="12.75">
      <c r="A1287" t="s">
        <v>566</v>
      </c>
      <c r="B1287" t="s">
        <v>833</v>
      </c>
      <c r="C1287" s="294">
        <f>Справка!I46</f>
        <v>0</v>
      </c>
      <c r="D1287" s="275"/>
      <c r="J1287" t="s">
        <v>405</v>
      </c>
    </row>
    <row r="1288" spans="1:10" ht="12.75">
      <c r="A1288" t="s">
        <v>566</v>
      </c>
      <c r="B1288" t="s">
        <v>645</v>
      </c>
      <c r="C1288" s="294">
        <f>Справка!J46</f>
        <v>0</v>
      </c>
      <c r="J1288" t="s">
        <v>461</v>
      </c>
    </row>
    <row r="1289" spans="1:10" ht="12.75">
      <c r="A1289" t="s">
        <v>566</v>
      </c>
      <c r="B1289" t="s">
        <v>1434</v>
      </c>
      <c r="C1289" s="294">
        <f>Справка!K46</f>
        <v>0</v>
      </c>
      <c r="D1289" s="275" t="s">
        <v>843</v>
      </c>
      <c r="J1289" t="s">
        <v>1434</v>
      </c>
    </row>
    <row r="1290" ht="12.75">
      <c r="A1290" t="s">
        <v>761</v>
      </c>
    </row>
    <row r="1291" ht="12.75">
      <c r="A1291" t="s">
        <v>761</v>
      </c>
    </row>
    <row r="1292" spans="1:10" ht="12.75">
      <c r="A1292" s="272" t="s">
        <v>66</v>
      </c>
      <c r="B1292" s="282" t="s">
        <v>1588</v>
      </c>
      <c r="D1292" s="274"/>
      <c r="J1292" s="272" t="s">
        <v>1562</v>
      </c>
    </row>
    <row r="1293" spans="1:10" ht="12.75">
      <c r="A1293" s="272" t="s">
        <v>66</v>
      </c>
      <c r="B1293" s="283" t="s">
        <v>604</v>
      </c>
      <c r="J1293" s="272" t="s">
        <v>1733</v>
      </c>
    </row>
    <row r="1294" spans="1:10" ht="12.75">
      <c r="A1294" t="s">
        <v>566</v>
      </c>
      <c r="B1294" t="s">
        <v>1007</v>
      </c>
      <c r="C1294" s="294">
        <f>Справка!D47</f>
        <v>0</v>
      </c>
      <c r="D1294" s="275"/>
      <c r="J1294" t="s">
        <v>834</v>
      </c>
    </row>
    <row r="1295" spans="1:10" ht="12.75">
      <c r="A1295" t="s">
        <v>566</v>
      </c>
      <c r="B1295" t="s">
        <v>833</v>
      </c>
      <c r="C1295" s="294">
        <f>Справка!E47</f>
        <v>0</v>
      </c>
      <c r="D1295" s="275"/>
      <c r="J1295" t="s">
        <v>405</v>
      </c>
    </row>
    <row r="1296" spans="1:10" ht="12.75">
      <c r="A1296" t="s">
        <v>566</v>
      </c>
      <c r="B1296" t="s">
        <v>645</v>
      </c>
      <c r="C1296" s="294">
        <f>Справка!F47</f>
        <v>0</v>
      </c>
      <c r="J1296" t="s">
        <v>461</v>
      </c>
    </row>
    <row r="1297" spans="1:10" ht="12.75">
      <c r="A1297" t="s">
        <v>566</v>
      </c>
      <c r="B1297" t="s">
        <v>1434</v>
      </c>
      <c r="C1297" s="294">
        <f>Справка!G47</f>
        <v>0</v>
      </c>
      <c r="D1297" s="275" t="s">
        <v>843</v>
      </c>
      <c r="J1297" t="s">
        <v>1434</v>
      </c>
    </row>
    <row r="1298" ht="12.75">
      <c r="A1298" t="s">
        <v>761</v>
      </c>
    </row>
    <row r="1299" spans="1:10" ht="12.75">
      <c r="A1299" s="272" t="s">
        <v>66</v>
      </c>
      <c r="B1299" s="283" t="s">
        <v>1219</v>
      </c>
      <c r="D1299" s="274" t="s">
        <v>843</v>
      </c>
      <c r="J1299" s="272" t="s">
        <v>501</v>
      </c>
    </row>
    <row r="1300" spans="1:10" ht="12.75">
      <c r="A1300" t="s">
        <v>566</v>
      </c>
      <c r="B1300" t="s">
        <v>1007</v>
      </c>
      <c r="C1300" s="294">
        <f>Справка!H47</f>
        <v>0</v>
      </c>
      <c r="D1300" s="275"/>
      <c r="J1300" t="s">
        <v>834</v>
      </c>
    </row>
    <row r="1301" spans="1:10" ht="12.75">
      <c r="A1301" t="s">
        <v>566</v>
      </c>
      <c r="B1301" t="s">
        <v>833</v>
      </c>
      <c r="C1301" s="294">
        <f>Справка!I47</f>
        <v>0</v>
      </c>
      <c r="D1301" s="275"/>
      <c r="J1301" t="s">
        <v>405</v>
      </c>
    </row>
    <row r="1302" spans="1:10" ht="12.75">
      <c r="A1302" t="s">
        <v>566</v>
      </c>
      <c r="B1302" t="s">
        <v>645</v>
      </c>
      <c r="C1302" s="294">
        <f>Справка!J47</f>
        <v>0</v>
      </c>
      <c r="J1302" t="s">
        <v>461</v>
      </c>
    </row>
    <row r="1303" spans="1:10" ht="12.75">
      <c r="A1303" t="s">
        <v>566</v>
      </c>
      <c r="B1303" t="s">
        <v>1434</v>
      </c>
      <c r="C1303" s="294">
        <f>Справка!K47</f>
        <v>0</v>
      </c>
      <c r="D1303" s="275" t="s">
        <v>843</v>
      </c>
      <c r="J1303" t="s">
        <v>1434</v>
      </c>
    </row>
    <row r="1304" ht="12.75">
      <c r="A1304" t="s">
        <v>761</v>
      </c>
    </row>
    <row r="1305" ht="12.75">
      <c r="A1305" t="s">
        <v>761</v>
      </c>
    </row>
    <row r="1306" ht="12.75">
      <c r="A1306" t="s">
        <v>761</v>
      </c>
    </row>
    <row r="1307" spans="1:10" ht="14.25">
      <c r="A1307" s="272" t="s">
        <v>66</v>
      </c>
      <c r="B1307" s="281" t="s">
        <v>1428</v>
      </c>
      <c r="D1307" s="274"/>
      <c r="J1307" s="272" t="s">
        <v>534</v>
      </c>
    </row>
    <row r="1308" spans="1:10" ht="12.75">
      <c r="A1308" t="s">
        <v>566</v>
      </c>
      <c r="B1308" t="s">
        <v>309</v>
      </c>
      <c r="C1308" s="62" t="str">
        <f>Справка!A48</f>
        <v>20</v>
      </c>
      <c r="D1308" s="275" t="s">
        <v>843</v>
      </c>
      <c r="J1308" t="s">
        <v>1422</v>
      </c>
    </row>
    <row r="1309" spans="1:10" ht="12.75">
      <c r="A1309" s="272" t="s">
        <v>66</v>
      </c>
      <c r="B1309" s="282" t="s">
        <v>428</v>
      </c>
      <c r="D1309" s="274" t="s">
        <v>843</v>
      </c>
      <c r="J1309" s="272" t="s">
        <v>428</v>
      </c>
    </row>
    <row r="1310" spans="1:10" ht="12.75">
      <c r="A1310" s="272" t="s">
        <v>66</v>
      </c>
      <c r="B1310" s="283" t="s">
        <v>604</v>
      </c>
      <c r="J1310" s="272" t="s">
        <v>1733</v>
      </c>
    </row>
    <row r="1311" spans="1:10" ht="12.75">
      <c r="A1311" t="s">
        <v>566</v>
      </c>
      <c r="B1311" t="s">
        <v>1007</v>
      </c>
      <c r="C1311" s="294">
        <f>Справка!D48</f>
        <v>0</v>
      </c>
      <c r="D1311" s="275"/>
      <c r="J1311" t="s">
        <v>834</v>
      </c>
    </row>
    <row r="1312" spans="1:10" ht="12.75">
      <c r="A1312" t="s">
        <v>566</v>
      </c>
      <c r="B1312" t="s">
        <v>833</v>
      </c>
      <c r="C1312" s="294">
        <f>Справка!E48</f>
        <v>0</v>
      </c>
      <c r="D1312" s="275"/>
      <c r="J1312" t="s">
        <v>405</v>
      </c>
    </row>
    <row r="1313" spans="1:10" ht="12.75">
      <c r="A1313" t="s">
        <v>566</v>
      </c>
      <c r="B1313" t="s">
        <v>645</v>
      </c>
      <c r="C1313" s="294">
        <f>Справка!F48</f>
        <v>0</v>
      </c>
      <c r="J1313" t="s">
        <v>461</v>
      </c>
    </row>
    <row r="1314" spans="1:10" ht="12.75">
      <c r="A1314" t="s">
        <v>566</v>
      </c>
      <c r="B1314" t="s">
        <v>1434</v>
      </c>
      <c r="C1314" s="294">
        <f>Справка!G48</f>
        <v>0</v>
      </c>
      <c r="D1314" s="275" t="s">
        <v>843</v>
      </c>
      <c r="J1314" t="s">
        <v>1434</v>
      </c>
    </row>
    <row r="1315" ht="12.75">
      <c r="A1315" t="s">
        <v>761</v>
      </c>
    </row>
    <row r="1316" spans="1:10" ht="12.75">
      <c r="A1316" s="272" t="s">
        <v>66</v>
      </c>
      <c r="B1316" s="283" t="s">
        <v>1219</v>
      </c>
      <c r="D1316" s="274" t="s">
        <v>843</v>
      </c>
      <c r="J1316" s="272" t="s">
        <v>501</v>
      </c>
    </row>
    <row r="1317" spans="1:10" ht="12.75">
      <c r="A1317" t="s">
        <v>566</v>
      </c>
      <c r="B1317" t="s">
        <v>1007</v>
      </c>
      <c r="C1317" s="294">
        <f>Справка!H48</f>
        <v>0</v>
      </c>
      <c r="D1317" s="275"/>
      <c r="J1317" t="s">
        <v>834</v>
      </c>
    </row>
    <row r="1318" spans="1:10" ht="12.75">
      <c r="A1318" t="s">
        <v>566</v>
      </c>
      <c r="B1318" t="s">
        <v>833</v>
      </c>
      <c r="C1318" s="294">
        <f>Справка!I48</f>
        <v>0</v>
      </c>
      <c r="D1318" s="275"/>
      <c r="J1318" t="s">
        <v>405</v>
      </c>
    </row>
    <row r="1319" spans="1:10" ht="12.75" customHeight="1">
      <c r="A1319" t="s">
        <v>566</v>
      </c>
      <c r="B1319" t="s">
        <v>645</v>
      </c>
      <c r="C1319" s="294">
        <f>Справка!J48</f>
        <v>0</v>
      </c>
      <c r="J1319" t="s">
        <v>461</v>
      </c>
    </row>
    <row r="1320" spans="1:10" ht="12.75">
      <c r="A1320" t="s">
        <v>566</v>
      </c>
      <c r="B1320" t="s">
        <v>1434</v>
      </c>
      <c r="C1320" s="294">
        <f>Справка!K48</f>
        <v>0</v>
      </c>
      <c r="D1320" s="275" t="s">
        <v>843</v>
      </c>
      <c r="J1320" t="s">
        <v>1434</v>
      </c>
    </row>
    <row r="1321" ht="12.75">
      <c r="A1321" t="s">
        <v>761</v>
      </c>
    </row>
    <row r="1322" ht="12.75">
      <c r="A1322" t="s">
        <v>761</v>
      </c>
    </row>
    <row r="1323" spans="1:10" ht="12.75">
      <c r="A1323" s="272" t="s">
        <v>66</v>
      </c>
      <c r="B1323" s="282" t="s">
        <v>427</v>
      </c>
      <c r="D1323" s="274"/>
      <c r="J1323" s="272" t="s">
        <v>1619</v>
      </c>
    </row>
    <row r="1324" spans="1:10" ht="12.75">
      <c r="A1324" t="s">
        <v>566</v>
      </c>
      <c r="B1324" s="62" t="s">
        <v>1533</v>
      </c>
      <c r="D1324" s="275" t="s">
        <v>843</v>
      </c>
      <c r="J1324" s="62" t="s">
        <v>1043</v>
      </c>
    </row>
    <row r="1325" spans="1:10" ht="12.75">
      <c r="A1325" s="272" t="s">
        <v>66</v>
      </c>
      <c r="B1325" s="283" t="s">
        <v>604</v>
      </c>
      <c r="J1325" s="272" t="s">
        <v>1733</v>
      </c>
    </row>
    <row r="1326" spans="1:10" ht="12.75">
      <c r="A1326" t="s">
        <v>566</v>
      </c>
      <c r="B1326" t="s">
        <v>1007</v>
      </c>
      <c r="C1326" s="294"/>
      <c r="D1326" s="275"/>
      <c r="J1326" t="s">
        <v>834</v>
      </c>
    </row>
    <row r="1327" spans="1:10" ht="12.75">
      <c r="A1327" t="s">
        <v>566</v>
      </c>
      <c r="B1327" t="s">
        <v>833</v>
      </c>
      <c r="C1327" s="294"/>
      <c r="D1327" s="275"/>
      <c r="J1327" t="s">
        <v>405</v>
      </c>
    </row>
    <row r="1328" spans="1:10" ht="12.75">
      <c r="A1328" t="s">
        <v>566</v>
      </c>
      <c r="B1328" t="s">
        <v>645</v>
      </c>
      <c r="C1328" s="294"/>
      <c r="J1328" t="s">
        <v>461</v>
      </c>
    </row>
    <row r="1329" spans="1:10" ht="12.75">
      <c r="A1329" t="s">
        <v>566</v>
      </c>
      <c r="B1329" t="s">
        <v>1434</v>
      </c>
      <c r="C1329" s="294"/>
      <c r="D1329" s="275" t="s">
        <v>843</v>
      </c>
      <c r="J1329" t="s">
        <v>1434</v>
      </c>
    </row>
    <row r="1330" ht="12.75">
      <c r="A1330" t="s">
        <v>761</v>
      </c>
    </row>
    <row r="1331" spans="1:10" ht="12.75">
      <c r="A1331" s="272" t="s">
        <v>66</v>
      </c>
      <c r="B1331" s="283" t="s">
        <v>1219</v>
      </c>
      <c r="D1331" s="274" t="s">
        <v>843</v>
      </c>
      <c r="J1331" s="272" t="s">
        <v>501</v>
      </c>
    </row>
    <row r="1332" spans="1:10" ht="12.75">
      <c r="A1332" t="s">
        <v>566</v>
      </c>
      <c r="B1332" t="s">
        <v>1007</v>
      </c>
      <c r="C1332" s="294"/>
      <c r="D1332" s="275"/>
      <c r="J1332" t="s">
        <v>834</v>
      </c>
    </row>
    <row r="1333" spans="1:10" ht="12.75">
      <c r="A1333" t="s">
        <v>566</v>
      </c>
      <c r="B1333" t="s">
        <v>833</v>
      </c>
      <c r="C1333" s="294"/>
      <c r="D1333" s="275"/>
      <c r="J1333" t="s">
        <v>405</v>
      </c>
    </row>
    <row r="1334" spans="1:10" ht="12.75">
      <c r="A1334" t="s">
        <v>566</v>
      </c>
      <c r="B1334" t="s">
        <v>645</v>
      </c>
      <c r="C1334" s="294"/>
      <c r="J1334" t="s">
        <v>461</v>
      </c>
    </row>
    <row r="1335" spans="1:10" ht="12.75">
      <c r="A1335" t="s">
        <v>566</v>
      </c>
      <c r="B1335" t="s">
        <v>1434</v>
      </c>
      <c r="C1335" s="294"/>
      <c r="D1335" s="275" t="s">
        <v>843</v>
      </c>
      <c r="J1335" t="s">
        <v>1434</v>
      </c>
    </row>
    <row r="1336" ht="12.75">
      <c r="A1336" t="s">
        <v>761</v>
      </c>
    </row>
    <row r="1337" ht="12.75">
      <c r="A1337" t="s">
        <v>761</v>
      </c>
    </row>
    <row r="1338" ht="12.75">
      <c r="A1338" t="s">
        <v>761</v>
      </c>
    </row>
    <row r="1339" spans="1:10" ht="14.25">
      <c r="A1339" s="272" t="s">
        <v>66</v>
      </c>
      <c r="B1339" s="281" t="s">
        <v>60</v>
      </c>
      <c r="D1339" s="274"/>
      <c r="J1339" s="272" t="s">
        <v>307</v>
      </c>
    </row>
    <row r="1340" spans="1:10" ht="12.75" customHeight="1">
      <c r="A1340" t="s">
        <v>566</v>
      </c>
      <c r="B1340" t="s">
        <v>309</v>
      </c>
      <c r="C1340" s="62">
        <f>IF(AND(Справка!D51=0,Справка!E51=0,Справка!F51=0,Справка!G51=0,Справка!H51=0,Справка!I51=0,Справка!J51=0,Справка!K51=0),"",Справка!A51)</f>
      </c>
      <c r="D1340" s="275" t="s">
        <v>843</v>
      </c>
      <c r="J1340" t="s">
        <v>1422</v>
      </c>
    </row>
    <row r="1341" spans="1:10" ht="12.75">
      <c r="A1341" s="272" t="s">
        <v>66</v>
      </c>
      <c r="B1341" s="282" t="s">
        <v>604</v>
      </c>
      <c r="J1341" s="272" t="s">
        <v>1733</v>
      </c>
    </row>
    <row r="1342" spans="1:10" ht="12.75">
      <c r="A1342" t="s">
        <v>566</v>
      </c>
      <c r="B1342" t="s">
        <v>1007</v>
      </c>
      <c r="C1342" s="294">
        <f>Справка!D51</f>
        <v>0</v>
      </c>
      <c r="D1342" s="275"/>
      <c r="J1342" t="s">
        <v>834</v>
      </c>
    </row>
    <row r="1343" spans="1:10" ht="12.75">
      <c r="A1343" t="s">
        <v>566</v>
      </c>
      <c r="B1343" t="s">
        <v>833</v>
      </c>
      <c r="C1343" s="294">
        <f>Справка!E51</f>
        <v>0</v>
      </c>
      <c r="D1343" s="275"/>
      <c r="J1343" t="s">
        <v>405</v>
      </c>
    </row>
    <row r="1344" spans="1:10" ht="12.75">
      <c r="A1344" t="s">
        <v>566</v>
      </c>
      <c r="B1344" t="s">
        <v>645</v>
      </c>
      <c r="C1344" s="294">
        <f>Справка!F51</f>
        <v>0</v>
      </c>
      <c r="J1344" t="s">
        <v>461</v>
      </c>
    </row>
    <row r="1345" spans="1:10" ht="12.75">
      <c r="A1345" t="s">
        <v>566</v>
      </c>
      <c r="B1345" t="s">
        <v>1434</v>
      </c>
      <c r="C1345" s="294">
        <f>Справка!G51</f>
        <v>0</v>
      </c>
      <c r="D1345" s="275" t="s">
        <v>843</v>
      </c>
      <c r="J1345" t="s">
        <v>1434</v>
      </c>
    </row>
    <row r="1346" ht="12.75">
      <c r="A1346" t="s">
        <v>761</v>
      </c>
    </row>
    <row r="1347" spans="1:10" ht="12.75">
      <c r="A1347" s="272" t="s">
        <v>66</v>
      </c>
      <c r="B1347" s="282" t="s">
        <v>1219</v>
      </c>
      <c r="D1347" s="274" t="s">
        <v>843</v>
      </c>
      <c r="J1347" s="272" t="s">
        <v>501</v>
      </c>
    </row>
    <row r="1348" spans="1:10" ht="12.75">
      <c r="A1348" t="s">
        <v>566</v>
      </c>
      <c r="B1348" t="s">
        <v>1007</v>
      </c>
      <c r="C1348" s="294">
        <f>Справка!H51</f>
        <v>0</v>
      </c>
      <c r="D1348" s="275"/>
      <c r="J1348" t="s">
        <v>834</v>
      </c>
    </row>
    <row r="1349" spans="1:10" ht="12.75">
      <c r="A1349" t="s">
        <v>566</v>
      </c>
      <c r="B1349" t="s">
        <v>833</v>
      </c>
      <c r="C1349" s="294">
        <f>Справка!I51</f>
        <v>0</v>
      </c>
      <c r="D1349" s="275"/>
      <c r="J1349" t="s">
        <v>405</v>
      </c>
    </row>
    <row r="1350" spans="1:10" ht="12.75">
      <c r="A1350" t="s">
        <v>566</v>
      </c>
      <c r="B1350" t="s">
        <v>645</v>
      </c>
      <c r="C1350" s="294">
        <f>Справка!J51</f>
        <v>0</v>
      </c>
      <c r="J1350" t="s">
        <v>461</v>
      </c>
    </row>
    <row r="1351" spans="1:10" ht="12.75">
      <c r="A1351" t="s">
        <v>566</v>
      </c>
      <c r="B1351" t="s">
        <v>1434</v>
      </c>
      <c r="C1351" s="294">
        <f>Справка!K51</f>
        <v>0</v>
      </c>
      <c r="D1351" s="275" t="s">
        <v>843</v>
      </c>
      <c r="J1351" t="s">
        <v>1434</v>
      </c>
    </row>
    <row r="1352" ht="12.75">
      <c r="A1352" t="s">
        <v>761</v>
      </c>
    </row>
    <row r="1353" ht="12.75">
      <c r="A1353" t="s">
        <v>761</v>
      </c>
    </row>
    <row r="1354" spans="1:10" ht="14.25">
      <c r="A1354" s="272" t="s">
        <v>66</v>
      </c>
      <c r="B1354" s="281" t="s">
        <v>468</v>
      </c>
      <c r="D1354" s="274"/>
      <c r="J1354" s="272" t="s">
        <v>510</v>
      </c>
    </row>
    <row r="1355" spans="1:10" ht="12.75">
      <c r="A1355" t="s">
        <v>566</v>
      </c>
      <c r="B1355" t="s">
        <v>309</v>
      </c>
      <c r="C1355" s="62">
        <f>IF(AND(Справка!D52=0,Справка!E52=0,Справка!F52=0,Справка!G52=0,Справка!H52=0,Справка!I52=0,Справка!J52=0,Справка!K52=0),"",Справка!A52)</f>
      </c>
      <c r="D1355" s="275" t="s">
        <v>843</v>
      </c>
      <c r="J1355" t="s">
        <v>1422</v>
      </c>
    </row>
    <row r="1356" spans="1:10" ht="12.75">
      <c r="A1356" s="272" t="s">
        <v>66</v>
      </c>
      <c r="B1356" s="282" t="s">
        <v>604</v>
      </c>
      <c r="J1356" s="272" t="s">
        <v>1733</v>
      </c>
    </row>
    <row r="1357" spans="1:10" ht="12.75">
      <c r="A1357" t="s">
        <v>566</v>
      </c>
      <c r="B1357" t="s">
        <v>1007</v>
      </c>
      <c r="C1357" s="294">
        <f>Справка!D52</f>
        <v>0</v>
      </c>
      <c r="D1357" s="275"/>
      <c r="J1357" t="s">
        <v>834</v>
      </c>
    </row>
    <row r="1358" spans="1:10" ht="12.75">
      <c r="A1358" t="s">
        <v>566</v>
      </c>
      <c r="B1358" t="s">
        <v>833</v>
      </c>
      <c r="C1358" s="294">
        <f>Справка!E52</f>
        <v>0</v>
      </c>
      <c r="D1358" s="275"/>
      <c r="J1358" t="s">
        <v>405</v>
      </c>
    </row>
    <row r="1359" spans="1:10" ht="12.75">
      <c r="A1359" t="s">
        <v>566</v>
      </c>
      <c r="B1359" t="s">
        <v>645</v>
      </c>
      <c r="C1359" s="294">
        <f>Справка!F52</f>
        <v>0</v>
      </c>
      <c r="J1359" t="s">
        <v>461</v>
      </c>
    </row>
    <row r="1360" spans="1:10" ht="12.75">
      <c r="A1360" t="s">
        <v>566</v>
      </c>
      <c r="B1360" t="s">
        <v>1434</v>
      </c>
      <c r="C1360" s="294">
        <f>Справка!G52</f>
        <v>0</v>
      </c>
      <c r="D1360" s="275" t="s">
        <v>843</v>
      </c>
      <c r="J1360" t="s">
        <v>1434</v>
      </c>
    </row>
    <row r="1361" ht="12.75">
      <c r="A1361" t="s">
        <v>761</v>
      </c>
    </row>
    <row r="1362" spans="1:10" ht="12.75">
      <c r="A1362" s="272" t="s">
        <v>66</v>
      </c>
      <c r="B1362" s="282" t="s">
        <v>1219</v>
      </c>
      <c r="D1362" s="274" t="s">
        <v>843</v>
      </c>
      <c r="J1362" s="272" t="s">
        <v>501</v>
      </c>
    </row>
    <row r="1363" spans="1:10" ht="12.75">
      <c r="A1363" t="s">
        <v>566</v>
      </c>
      <c r="B1363" t="s">
        <v>1007</v>
      </c>
      <c r="C1363" s="294">
        <f>Справка!H52</f>
        <v>0</v>
      </c>
      <c r="D1363" s="275"/>
      <c r="J1363" t="s">
        <v>834</v>
      </c>
    </row>
    <row r="1364" spans="1:10" ht="12.75">
      <c r="A1364" t="s">
        <v>566</v>
      </c>
      <c r="B1364" t="s">
        <v>833</v>
      </c>
      <c r="C1364" s="294">
        <f>Справка!I52</f>
        <v>0</v>
      </c>
      <c r="D1364" s="275"/>
      <c r="J1364" t="s">
        <v>405</v>
      </c>
    </row>
    <row r="1365" spans="1:10" ht="12.75">
      <c r="A1365" t="s">
        <v>566</v>
      </c>
      <c r="B1365" t="s">
        <v>645</v>
      </c>
      <c r="C1365" s="294">
        <f>Справка!J52</f>
        <v>0</v>
      </c>
      <c r="J1365" t="s">
        <v>461</v>
      </c>
    </row>
    <row r="1366" spans="1:10" ht="12.75">
      <c r="A1366" t="s">
        <v>566</v>
      </c>
      <c r="B1366" t="s">
        <v>1434</v>
      </c>
      <c r="C1366" s="294">
        <f>Справка!K52</f>
        <v>0</v>
      </c>
      <c r="D1366" s="275" t="s">
        <v>843</v>
      </c>
      <c r="J1366" t="s">
        <v>1434</v>
      </c>
    </row>
    <row r="1367" ht="12.75">
      <c r="A1367" t="s">
        <v>761</v>
      </c>
    </row>
    <row r="1368" ht="12.75">
      <c r="A1368" t="s">
        <v>761</v>
      </c>
    </row>
    <row r="1369" spans="1:10" ht="14.25">
      <c r="A1369" s="272" t="s">
        <v>66</v>
      </c>
      <c r="B1369" s="281" t="s">
        <v>1632</v>
      </c>
      <c r="D1369" s="274"/>
      <c r="J1369" s="272" t="s">
        <v>306</v>
      </c>
    </row>
    <row r="1370" spans="1:10" ht="12.75">
      <c r="A1370" t="s">
        <v>566</v>
      </c>
      <c r="B1370" t="s">
        <v>309</v>
      </c>
      <c r="C1370" s="62">
        <f>IF(AND(Справка!D53=0,Справка!E53=0,Справка!F53=0,Справка!G53=0,Справка!H53=0,Справка!I53=0,Справка!J53=0,Справка!K53=0),"",Справка!A53)</f>
      </c>
      <c r="D1370" s="275" t="s">
        <v>843</v>
      </c>
      <c r="J1370" t="s">
        <v>1422</v>
      </c>
    </row>
    <row r="1371" spans="1:10" ht="12.75">
      <c r="A1371" s="272" t="s">
        <v>66</v>
      </c>
      <c r="B1371" s="282" t="s">
        <v>604</v>
      </c>
      <c r="J1371" s="272" t="s">
        <v>1733</v>
      </c>
    </row>
    <row r="1372" spans="1:10" ht="12.75">
      <c r="A1372" t="s">
        <v>566</v>
      </c>
      <c r="B1372" t="s">
        <v>1007</v>
      </c>
      <c r="C1372" s="294">
        <f>Справка!D53</f>
        <v>0</v>
      </c>
      <c r="D1372" s="275"/>
      <c r="J1372" t="s">
        <v>834</v>
      </c>
    </row>
    <row r="1373" spans="1:10" ht="12.75">
      <c r="A1373" t="s">
        <v>566</v>
      </c>
      <c r="B1373" t="s">
        <v>833</v>
      </c>
      <c r="C1373" s="294">
        <f>Справка!E53</f>
        <v>0</v>
      </c>
      <c r="D1373" s="275"/>
      <c r="J1373" t="s">
        <v>405</v>
      </c>
    </row>
    <row r="1374" spans="1:10" ht="12.75">
      <c r="A1374" t="s">
        <v>566</v>
      </c>
      <c r="B1374" t="s">
        <v>645</v>
      </c>
      <c r="C1374" s="294">
        <f>Справка!F53</f>
        <v>0</v>
      </c>
      <c r="J1374" t="s">
        <v>461</v>
      </c>
    </row>
    <row r="1375" spans="1:10" ht="12.75">
      <c r="A1375" t="s">
        <v>566</v>
      </c>
      <c r="B1375" t="s">
        <v>1434</v>
      </c>
      <c r="C1375" s="294">
        <f>Справка!G53</f>
        <v>0</v>
      </c>
      <c r="D1375" s="275" t="s">
        <v>843</v>
      </c>
      <c r="J1375" t="s">
        <v>1434</v>
      </c>
    </row>
    <row r="1376" ht="12.75">
      <c r="A1376" t="s">
        <v>761</v>
      </c>
    </row>
    <row r="1377" spans="1:10" ht="12.75">
      <c r="A1377" s="272" t="s">
        <v>66</v>
      </c>
      <c r="B1377" s="282" t="s">
        <v>1219</v>
      </c>
      <c r="D1377" s="274" t="s">
        <v>843</v>
      </c>
      <c r="J1377" s="272" t="s">
        <v>501</v>
      </c>
    </row>
    <row r="1378" spans="1:10" ht="12.75">
      <c r="A1378" t="s">
        <v>566</v>
      </c>
      <c r="B1378" t="s">
        <v>1007</v>
      </c>
      <c r="C1378" s="294">
        <f>Справка!H53</f>
        <v>0</v>
      </c>
      <c r="D1378" s="275"/>
      <c r="J1378" t="s">
        <v>834</v>
      </c>
    </row>
    <row r="1379" spans="1:10" ht="12.75">
      <c r="A1379" t="s">
        <v>566</v>
      </c>
      <c r="B1379" t="s">
        <v>833</v>
      </c>
      <c r="C1379" s="294">
        <f>Справка!I53</f>
        <v>0</v>
      </c>
      <c r="D1379" s="275"/>
      <c r="J1379" t="s">
        <v>405</v>
      </c>
    </row>
    <row r="1380" spans="1:10" ht="12.75">
      <c r="A1380" t="s">
        <v>566</v>
      </c>
      <c r="B1380" t="s">
        <v>645</v>
      </c>
      <c r="C1380" s="294">
        <f>Справка!J53</f>
        <v>0</v>
      </c>
      <c r="J1380" t="s">
        <v>461</v>
      </c>
    </row>
    <row r="1381" spans="1:10" ht="12.75">
      <c r="A1381" t="s">
        <v>566</v>
      </c>
      <c r="B1381" t="s">
        <v>1434</v>
      </c>
      <c r="C1381" s="294">
        <f>Справка!K53</f>
        <v>0</v>
      </c>
      <c r="D1381" s="275" t="s">
        <v>843</v>
      </c>
      <c r="J1381" t="s">
        <v>1434</v>
      </c>
    </row>
    <row r="1382" ht="12.75">
      <c r="A1382" t="s">
        <v>761</v>
      </c>
    </row>
    <row r="1383" ht="12.75">
      <c r="A1383" t="s">
        <v>761</v>
      </c>
    </row>
    <row r="1384" spans="1:10" ht="14.25">
      <c r="A1384" s="272" t="s">
        <v>66</v>
      </c>
      <c r="B1384" s="281" t="s">
        <v>1154</v>
      </c>
      <c r="D1384" s="274"/>
      <c r="J1384" s="272" t="s">
        <v>0</v>
      </c>
    </row>
    <row r="1385" spans="1:10" ht="12.75">
      <c r="A1385" t="s">
        <v>566</v>
      </c>
      <c r="B1385" t="s">
        <v>309</v>
      </c>
      <c r="C1385" s="62">
        <f>IF(AND(Справка!D54=0,Справка!E54=0,Справка!F54=0,Справка!G54=0,Справка!H54=0,Справка!I54=0,Справка!J54=0,Справка!K54=0),"",Справка!A54)</f>
      </c>
      <c r="D1385" s="275" t="s">
        <v>843</v>
      </c>
      <c r="J1385" t="s">
        <v>1422</v>
      </c>
    </row>
    <row r="1386" spans="1:10" ht="12.75">
      <c r="A1386" s="272" t="s">
        <v>66</v>
      </c>
      <c r="B1386" s="282" t="s">
        <v>604</v>
      </c>
      <c r="J1386" s="272" t="s">
        <v>1733</v>
      </c>
    </row>
    <row r="1387" spans="1:10" ht="12.75">
      <c r="A1387" t="s">
        <v>566</v>
      </c>
      <c r="B1387" t="s">
        <v>1007</v>
      </c>
      <c r="C1387" s="294">
        <f>Справка!D54</f>
        <v>0</v>
      </c>
      <c r="D1387" s="275"/>
      <c r="J1387" t="s">
        <v>834</v>
      </c>
    </row>
    <row r="1388" spans="1:10" ht="12.75">
      <c r="A1388" t="s">
        <v>566</v>
      </c>
      <c r="B1388" t="s">
        <v>833</v>
      </c>
      <c r="C1388" s="294">
        <f>Справка!E54</f>
        <v>0</v>
      </c>
      <c r="D1388" s="275"/>
      <c r="J1388" t="s">
        <v>405</v>
      </c>
    </row>
    <row r="1389" spans="1:10" ht="12.75">
      <c r="A1389" t="s">
        <v>566</v>
      </c>
      <c r="B1389" t="s">
        <v>645</v>
      </c>
      <c r="C1389" s="294">
        <f>Справка!F54</f>
        <v>0</v>
      </c>
      <c r="J1389" t="s">
        <v>461</v>
      </c>
    </row>
    <row r="1390" spans="1:10" ht="12.75">
      <c r="A1390" t="s">
        <v>566</v>
      </c>
      <c r="B1390" t="s">
        <v>1434</v>
      </c>
      <c r="C1390" s="294">
        <f>Справка!G54</f>
        <v>0</v>
      </c>
      <c r="D1390" s="275" t="s">
        <v>843</v>
      </c>
      <c r="J1390" t="s">
        <v>1434</v>
      </c>
    </row>
    <row r="1391" ht="12.75">
      <c r="A1391" t="s">
        <v>761</v>
      </c>
    </row>
    <row r="1392" spans="1:10" ht="12.75">
      <c r="A1392" s="272" t="s">
        <v>66</v>
      </c>
      <c r="B1392" s="282" t="s">
        <v>1219</v>
      </c>
      <c r="D1392" s="274" t="s">
        <v>843</v>
      </c>
      <c r="J1392" s="272" t="s">
        <v>501</v>
      </c>
    </row>
    <row r="1393" spans="1:10" ht="12.75">
      <c r="A1393" t="s">
        <v>566</v>
      </c>
      <c r="B1393" t="s">
        <v>1007</v>
      </c>
      <c r="C1393" s="294">
        <f>Справка!H54</f>
        <v>0</v>
      </c>
      <c r="D1393" s="275"/>
      <c r="J1393" t="s">
        <v>834</v>
      </c>
    </row>
    <row r="1394" spans="1:10" ht="12.75">
      <c r="A1394" t="s">
        <v>566</v>
      </c>
      <c r="B1394" t="s">
        <v>833</v>
      </c>
      <c r="C1394" s="294">
        <f>Справка!I54</f>
        <v>0</v>
      </c>
      <c r="D1394" s="275"/>
      <c r="J1394" t="s">
        <v>405</v>
      </c>
    </row>
    <row r="1395" spans="1:10" ht="12.75">
      <c r="A1395" t="s">
        <v>566</v>
      </c>
      <c r="B1395" t="s">
        <v>645</v>
      </c>
      <c r="C1395" s="294">
        <f>Справка!J54</f>
        <v>0</v>
      </c>
      <c r="J1395" t="s">
        <v>461</v>
      </c>
    </row>
    <row r="1396" spans="1:10" ht="12.75">
      <c r="A1396" t="s">
        <v>566</v>
      </c>
      <c r="B1396" t="s">
        <v>1434</v>
      </c>
      <c r="C1396" s="294">
        <f>Справка!K54</f>
        <v>0</v>
      </c>
      <c r="D1396" s="275" t="s">
        <v>843</v>
      </c>
      <c r="J1396" t="s">
        <v>1434</v>
      </c>
    </row>
    <row r="1397" ht="12.75">
      <c r="A1397" t="s">
        <v>761</v>
      </c>
    </row>
    <row r="1398" ht="12.75">
      <c r="A1398" t="s">
        <v>761</v>
      </c>
    </row>
    <row r="1399" spans="1:10" ht="14.25">
      <c r="A1399" s="272" t="s">
        <v>66</v>
      </c>
      <c r="B1399" s="281" t="s">
        <v>369</v>
      </c>
      <c r="D1399" s="274"/>
      <c r="J1399" s="272" t="s">
        <v>721</v>
      </c>
    </row>
    <row r="1400" spans="1:10" ht="12.75" customHeight="1">
      <c r="A1400" t="s">
        <v>566</v>
      </c>
      <c r="B1400" t="s">
        <v>309</v>
      </c>
      <c r="C1400" s="62">
        <f>IF(AND(Справка!D55=0,Справка!E55=0,Справка!F55=0,Справка!G55=0,Справка!H55=0,Справка!I55=0,Справка!J55=0,Справка!K55=0),"",Справка!A55)</f>
      </c>
      <c r="D1400" s="275" t="s">
        <v>843</v>
      </c>
      <c r="J1400" t="s">
        <v>1422</v>
      </c>
    </row>
    <row r="1401" spans="1:10" ht="12.75">
      <c r="A1401" s="272" t="s">
        <v>66</v>
      </c>
      <c r="B1401" s="282" t="s">
        <v>604</v>
      </c>
      <c r="J1401" s="272" t="s">
        <v>1733</v>
      </c>
    </row>
    <row r="1402" spans="1:10" ht="12.75">
      <c r="A1402" t="s">
        <v>566</v>
      </c>
      <c r="B1402" t="s">
        <v>1007</v>
      </c>
      <c r="C1402" s="294">
        <f>Справка!D55</f>
        <v>0</v>
      </c>
      <c r="D1402" s="275"/>
      <c r="J1402" t="s">
        <v>834</v>
      </c>
    </row>
    <row r="1403" spans="1:10" ht="12.75">
      <c r="A1403" t="s">
        <v>566</v>
      </c>
      <c r="B1403" t="s">
        <v>833</v>
      </c>
      <c r="C1403" s="294">
        <f>Справка!E55</f>
        <v>0</v>
      </c>
      <c r="D1403" s="275"/>
      <c r="J1403" t="s">
        <v>405</v>
      </c>
    </row>
    <row r="1404" spans="1:10" ht="12.75">
      <c r="A1404" t="s">
        <v>566</v>
      </c>
      <c r="B1404" t="s">
        <v>645</v>
      </c>
      <c r="C1404" s="294">
        <f>Справка!F55</f>
        <v>0</v>
      </c>
      <c r="J1404" t="s">
        <v>461</v>
      </c>
    </row>
    <row r="1405" spans="1:10" ht="12.75">
      <c r="A1405" t="s">
        <v>566</v>
      </c>
      <c r="B1405" t="s">
        <v>1434</v>
      </c>
      <c r="C1405" s="294">
        <f>Справка!G55</f>
        <v>0</v>
      </c>
      <c r="D1405" s="275" t="s">
        <v>843</v>
      </c>
      <c r="J1405" t="s">
        <v>1434</v>
      </c>
    </row>
    <row r="1406" ht="12.75">
      <c r="A1406" t="s">
        <v>761</v>
      </c>
    </row>
    <row r="1407" spans="1:10" ht="12.75">
      <c r="A1407" s="272" t="s">
        <v>66</v>
      </c>
      <c r="B1407" s="282" t="s">
        <v>1219</v>
      </c>
      <c r="D1407" s="274" t="s">
        <v>843</v>
      </c>
      <c r="J1407" s="272" t="s">
        <v>501</v>
      </c>
    </row>
    <row r="1408" spans="1:10" ht="12.75">
      <c r="A1408" t="s">
        <v>566</v>
      </c>
      <c r="B1408" t="s">
        <v>1007</v>
      </c>
      <c r="C1408" s="294">
        <f>Справка!H55</f>
        <v>0</v>
      </c>
      <c r="D1408" s="275"/>
      <c r="J1408" t="s">
        <v>834</v>
      </c>
    </row>
    <row r="1409" spans="1:10" ht="12.75">
      <c r="A1409" t="s">
        <v>566</v>
      </c>
      <c r="B1409" t="s">
        <v>833</v>
      </c>
      <c r="C1409" s="294">
        <f>Справка!I55</f>
        <v>0</v>
      </c>
      <c r="D1409" s="275"/>
      <c r="J1409" t="s">
        <v>405</v>
      </c>
    </row>
    <row r="1410" spans="1:10" ht="12.75">
      <c r="A1410" t="s">
        <v>566</v>
      </c>
      <c r="B1410" t="s">
        <v>645</v>
      </c>
      <c r="C1410" s="294">
        <f>Справка!J55</f>
        <v>0</v>
      </c>
      <c r="J1410" t="s">
        <v>461</v>
      </c>
    </row>
    <row r="1411" spans="1:10" ht="12.75">
      <c r="A1411" t="s">
        <v>566</v>
      </c>
      <c r="B1411" t="s">
        <v>1434</v>
      </c>
      <c r="C1411" s="294">
        <f>Справка!K55</f>
        <v>0</v>
      </c>
      <c r="D1411" s="275" t="s">
        <v>843</v>
      </c>
      <c r="J1411" t="s">
        <v>1434</v>
      </c>
    </row>
    <row r="1412" ht="12.75">
      <c r="A1412" t="s">
        <v>761</v>
      </c>
    </row>
    <row r="1413" ht="12.75">
      <c r="A1413" t="s">
        <v>761</v>
      </c>
    </row>
    <row r="1414" spans="1:10" ht="14.25">
      <c r="A1414" s="272" t="s">
        <v>66</v>
      </c>
      <c r="B1414" s="281" t="s">
        <v>441</v>
      </c>
      <c r="D1414" s="274"/>
      <c r="J1414" s="272" t="s">
        <v>1645</v>
      </c>
    </row>
    <row r="1415" spans="1:10" ht="12.75">
      <c r="A1415" t="s">
        <v>566</v>
      </c>
      <c r="B1415" t="s">
        <v>309</v>
      </c>
      <c r="C1415" s="62">
        <f>IF(AND(Справка!D56=0,Справка!E56=0,Справка!F56=0,Справка!G56=0,Справка!H56=0,Справка!I56=0,Справка!J56=0,Справка!K56=0),"",Справка!A56)</f>
      </c>
      <c r="D1415" s="275" t="s">
        <v>843</v>
      </c>
      <c r="J1415" t="s">
        <v>1422</v>
      </c>
    </row>
    <row r="1416" spans="1:10" ht="12.75">
      <c r="A1416" s="272" t="s">
        <v>66</v>
      </c>
      <c r="B1416" s="282" t="s">
        <v>604</v>
      </c>
      <c r="J1416" s="272" t="s">
        <v>1733</v>
      </c>
    </row>
    <row r="1417" spans="1:10" ht="12.75">
      <c r="A1417" t="s">
        <v>566</v>
      </c>
      <c r="B1417" t="s">
        <v>1007</v>
      </c>
      <c r="C1417" s="294">
        <f>Справка!D56</f>
        <v>0</v>
      </c>
      <c r="D1417" s="275"/>
      <c r="J1417" t="s">
        <v>834</v>
      </c>
    </row>
    <row r="1418" spans="1:10" ht="12.75">
      <c r="A1418" t="s">
        <v>566</v>
      </c>
      <c r="B1418" t="s">
        <v>833</v>
      </c>
      <c r="C1418" s="294">
        <f>Справка!E56</f>
        <v>0</v>
      </c>
      <c r="D1418" s="275"/>
      <c r="J1418" t="s">
        <v>405</v>
      </c>
    </row>
    <row r="1419" spans="1:10" ht="12.75">
      <c r="A1419" t="s">
        <v>566</v>
      </c>
      <c r="B1419" t="s">
        <v>645</v>
      </c>
      <c r="C1419" s="294">
        <f>Справка!F56</f>
        <v>0</v>
      </c>
      <c r="J1419" t="s">
        <v>461</v>
      </c>
    </row>
    <row r="1420" spans="1:10" ht="12.75">
      <c r="A1420" t="s">
        <v>566</v>
      </c>
      <c r="B1420" t="s">
        <v>1434</v>
      </c>
      <c r="C1420" s="294">
        <f>Справка!G56</f>
        <v>0</v>
      </c>
      <c r="D1420" s="275" t="s">
        <v>843</v>
      </c>
      <c r="J1420" t="s">
        <v>1434</v>
      </c>
    </row>
    <row r="1421" ht="12.75">
      <c r="A1421" t="s">
        <v>761</v>
      </c>
    </row>
    <row r="1422" spans="1:10" ht="12.75">
      <c r="A1422" s="272" t="s">
        <v>66</v>
      </c>
      <c r="B1422" s="282" t="s">
        <v>1219</v>
      </c>
      <c r="D1422" s="274" t="s">
        <v>843</v>
      </c>
      <c r="J1422" s="272" t="s">
        <v>501</v>
      </c>
    </row>
    <row r="1423" spans="1:10" ht="12.75">
      <c r="A1423" t="s">
        <v>566</v>
      </c>
      <c r="B1423" t="s">
        <v>1007</v>
      </c>
      <c r="C1423" s="294">
        <f>Справка!H56</f>
        <v>0</v>
      </c>
      <c r="D1423" s="275"/>
      <c r="J1423" t="s">
        <v>834</v>
      </c>
    </row>
    <row r="1424" spans="1:10" ht="12.75">
      <c r="A1424" t="s">
        <v>566</v>
      </c>
      <c r="B1424" t="s">
        <v>833</v>
      </c>
      <c r="C1424" s="294">
        <f>Справка!I56</f>
        <v>0</v>
      </c>
      <c r="D1424" s="275"/>
      <c r="J1424" t="s">
        <v>405</v>
      </c>
    </row>
    <row r="1425" spans="1:10" ht="12.75">
      <c r="A1425" t="s">
        <v>566</v>
      </c>
      <c r="B1425" t="s">
        <v>645</v>
      </c>
      <c r="C1425" s="294">
        <f>Справка!J56</f>
        <v>0</v>
      </c>
      <c r="J1425" t="s">
        <v>461</v>
      </c>
    </row>
    <row r="1426" spans="1:10" ht="12.75">
      <c r="A1426" t="s">
        <v>566</v>
      </c>
      <c r="B1426" t="s">
        <v>1434</v>
      </c>
      <c r="C1426" s="294">
        <f>Справка!K56</f>
        <v>0</v>
      </c>
      <c r="D1426" s="275" t="s">
        <v>843</v>
      </c>
      <c r="J1426" t="s">
        <v>1434</v>
      </c>
    </row>
    <row r="1427" ht="12.75">
      <c r="A1427" t="s">
        <v>761</v>
      </c>
    </row>
    <row r="1428" ht="12.75">
      <c r="A1428" t="s">
        <v>761</v>
      </c>
    </row>
    <row r="1429" spans="1:10" ht="14.25">
      <c r="A1429" s="272" t="s">
        <v>66</v>
      </c>
      <c r="B1429" s="281" t="s">
        <v>1612</v>
      </c>
      <c r="D1429" s="274"/>
      <c r="J1429" s="272" t="s">
        <v>50</v>
      </c>
    </row>
    <row r="1430" spans="1:10" ht="12.75">
      <c r="A1430" t="s">
        <v>566</v>
      </c>
      <c r="B1430" t="s">
        <v>309</v>
      </c>
      <c r="C1430" s="62">
        <f>IF(AND(Справка!D57=0,Справка!E57=0,Справка!F57=0,Справка!G57=0,Справка!H57=0,Справка!I57=0,Справка!J57=0,Справка!K57=0),"",Справка!A57)</f>
      </c>
      <c r="D1430" s="275" t="s">
        <v>843</v>
      </c>
      <c r="J1430" t="s">
        <v>1422</v>
      </c>
    </row>
    <row r="1431" spans="1:10" ht="12.75">
      <c r="A1431" s="272" t="s">
        <v>66</v>
      </c>
      <c r="B1431" s="282" t="s">
        <v>604</v>
      </c>
      <c r="J1431" s="272" t="s">
        <v>1733</v>
      </c>
    </row>
    <row r="1432" spans="1:10" ht="12.75">
      <c r="A1432" t="s">
        <v>566</v>
      </c>
      <c r="B1432" t="s">
        <v>1007</v>
      </c>
      <c r="C1432" s="294">
        <f>Справка!D57</f>
        <v>0</v>
      </c>
      <c r="D1432" s="275"/>
      <c r="J1432" t="s">
        <v>834</v>
      </c>
    </row>
    <row r="1433" spans="1:10" ht="12.75">
      <c r="A1433" t="s">
        <v>566</v>
      </c>
      <c r="B1433" t="s">
        <v>833</v>
      </c>
      <c r="C1433" s="294">
        <f>Справка!E57</f>
        <v>0</v>
      </c>
      <c r="D1433" s="275"/>
      <c r="J1433" t="s">
        <v>405</v>
      </c>
    </row>
    <row r="1434" spans="1:10" ht="12.75">
      <c r="A1434" t="s">
        <v>566</v>
      </c>
      <c r="B1434" t="s">
        <v>645</v>
      </c>
      <c r="C1434" s="294">
        <f>Справка!F57</f>
        <v>0</v>
      </c>
      <c r="J1434" t="s">
        <v>461</v>
      </c>
    </row>
    <row r="1435" spans="1:10" ht="12.75">
      <c r="A1435" t="s">
        <v>566</v>
      </c>
      <c r="B1435" t="s">
        <v>1434</v>
      </c>
      <c r="C1435" s="294">
        <f>Справка!G57</f>
        <v>0</v>
      </c>
      <c r="D1435" s="275" t="s">
        <v>843</v>
      </c>
      <c r="J1435" t="s">
        <v>1434</v>
      </c>
    </row>
    <row r="1436" ht="12.75">
      <c r="A1436" t="s">
        <v>761</v>
      </c>
    </row>
    <row r="1437" spans="1:10" ht="12.75">
      <c r="A1437" s="272" t="s">
        <v>66</v>
      </c>
      <c r="B1437" s="282" t="s">
        <v>1219</v>
      </c>
      <c r="D1437" s="274" t="s">
        <v>843</v>
      </c>
      <c r="J1437" s="272" t="s">
        <v>501</v>
      </c>
    </row>
    <row r="1438" spans="1:10" ht="12.75">
      <c r="A1438" t="s">
        <v>566</v>
      </c>
      <c r="B1438" t="s">
        <v>1007</v>
      </c>
      <c r="C1438" s="294">
        <f>Справка!H57</f>
        <v>0</v>
      </c>
      <c r="D1438" s="275"/>
      <c r="J1438" t="s">
        <v>834</v>
      </c>
    </row>
    <row r="1439" spans="1:10" ht="12.75">
      <c r="A1439" t="s">
        <v>566</v>
      </c>
      <c r="B1439" t="s">
        <v>833</v>
      </c>
      <c r="C1439" s="294">
        <f>Справка!I57</f>
        <v>0</v>
      </c>
      <c r="D1439" s="275"/>
      <c r="J1439" t="s">
        <v>405</v>
      </c>
    </row>
    <row r="1440" spans="1:10" ht="12.75">
      <c r="A1440" t="s">
        <v>566</v>
      </c>
      <c r="B1440" t="s">
        <v>645</v>
      </c>
      <c r="C1440" s="294">
        <f>Справка!J57</f>
        <v>0</v>
      </c>
      <c r="J1440" t="s">
        <v>461</v>
      </c>
    </row>
    <row r="1441" spans="1:10" ht="12.75">
      <c r="A1441" t="s">
        <v>566</v>
      </c>
      <c r="B1441" t="s">
        <v>1434</v>
      </c>
      <c r="C1441" s="294">
        <f>Справка!K57</f>
        <v>0</v>
      </c>
      <c r="D1441" s="275" t="s">
        <v>843</v>
      </c>
      <c r="J1441" t="s">
        <v>1434</v>
      </c>
    </row>
    <row r="1442" ht="12.75">
      <c r="A1442" t="s">
        <v>761</v>
      </c>
    </row>
    <row r="1443" ht="12.75">
      <c r="A1443" t="s">
        <v>761</v>
      </c>
    </row>
    <row r="1444" spans="1:10" ht="14.25">
      <c r="A1444" s="272" t="s">
        <v>66</v>
      </c>
      <c r="B1444" s="281" t="s">
        <v>177</v>
      </c>
      <c r="D1444" s="274"/>
      <c r="J1444" s="272" t="s">
        <v>587</v>
      </c>
    </row>
    <row r="1445" spans="1:10" ht="12.75">
      <c r="A1445" t="s">
        <v>566</v>
      </c>
      <c r="B1445" t="s">
        <v>309</v>
      </c>
      <c r="C1445" s="62">
        <f>IF(AND(Справка!D64=0,Справка!E64=0,Справка!F64=0,Справка!G64=0,Справка!H64=0,Справка!I64=0,Справка!J64=0,Справка!K64=0),"",Справка!A64)</f>
      </c>
      <c r="D1445" s="275" t="s">
        <v>843</v>
      </c>
      <c r="J1445" t="s">
        <v>1422</v>
      </c>
    </row>
    <row r="1446" spans="1:10" ht="12.75">
      <c r="A1446" s="272" t="s">
        <v>66</v>
      </c>
      <c r="B1446" s="282" t="s">
        <v>604</v>
      </c>
      <c r="J1446" s="272" t="s">
        <v>1733</v>
      </c>
    </row>
    <row r="1447" spans="1:10" ht="12.75">
      <c r="A1447" t="s">
        <v>566</v>
      </c>
      <c r="B1447" t="s">
        <v>1007</v>
      </c>
      <c r="C1447" s="294">
        <f>Справка!D64</f>
        <v>0</v>
      </c>
      <c r="D1447" s="275"/>
      <c r="J1447" t="s">
        <v>834</v>
      </c>
    </row>
    <row r="1448" spans="1:10" ht="12.75">
      <c r="A1448" t="s">
        <v>566</v>
      </c>
      <c r="B1448" t="s">
        <v>833</v>
      </c>
      <c r="C1448" s="294">
        <f>Справка!E64</f>
        <v>0</v>
      </c>
      <c r="D1448" s="275"/>
      <c r="J1448" t="s">
        <v>405</v>
      </c>
    </row>
    <row r="1449" spans="1:10" ht="12.75">
      <c r="A1449" t="s">
        <v>566</v>
      </c>
      <c r="B1449" t="s">
        <v>645</v>
      </c>
      <c r="C1449" s="294">
        <f>Справка!F64</f>
        <v>0</v>
      </c>
      <c r="J1449" t="s">
        <v>461</v>
      </c>
    </row>
    <row r="1450" spans="1:10" ht="12.75">
      <c r="A1450" t="s">
        <v>566</v>
      </c>
      <c r="B1450" t="s">
        <v>1434</v>
      </c>
      <c r="C1450" s="294">
        <f>Справка!G64</f>
        <v>0</v>
      </c>
      <c r="D1450" s="275" t="s">
        <v>843</v>
      </c>
      <c r="J1450" t="s">
        <v>1434</v>
      </c>
    </row>
    <row r="1451" ht="12.75">
      <c r="A1451" t="s">
        <v>761</v>
      </c>
    </row>
    <row r="1452" spans="1:10" ht="12.75">
      <c r="A1452" s="272" t="s">
        <v>66</v>
      </c>
      <c r="B1452" s="282" t="s">
        <v>1219</v>
      </c>
      <c r="D1452" s="274" t="s">
        <v>843</v>
      </c>
      <c r="J1452" s="272" t="s">
        <v>501</v>
      </c>
    </row>
    <row r="1453" spans="1:10" ht="12.75">
      <c r="A1453" t="s">
        <v>566</v>
      </c>
      <c r="B1453" t="s">
        <v>1007</v>
      </c>
      <c r="C1453" s="294">
        <f>Справка!H64</f>
        <v>0</v>
      </c>
      <c r="D1453" s="275"/>
      <c r="J1453" t="s">
        <v>834</v>
      </c>
    </row>
    <row r="1454" spans="1:10" ht="12.75">
      <c r="A1454" t="s">
        <v>566</v>
      </c>
      <c r="B1454" t="s">
        <v>833</v>
      </c>
      <c r="C1454" s="294">
        <f>Справка!I64</f>
        <v>0</v>
      </c>
      <c r="D1454" s="275"/>
      <c r="J1454" t="s">
        <v>405</v>
      </c>
    </row>
    <row r="1455" spans="1:10" ht="12.75">
      <c r="A1455" t="s">
        <v>566</v>
      </c>
      <c r="B1455" t="s">
        <v>645</v>
      </c>
      <c r="C1455" s="294">
        <f>Справка!J64</f>
        <v>0</v>
      </c>
      <c r="J1455" t="s">
        <v>461</v>
      </c>
    </row>
    <row r="1456" spans="1:10" ht="12.75">
      <c r="A1456" t="s">
        <v>566</v>
      </c>
      <c r="B1456" t="s">
        <v>1434</v>
      </c>
      <c r="C1456" s="294">
        <f>Справка!K64</f>
        <v>0</v>
      </c>
      <c r="D1456" s="275" t="s">
        <v>843</v>
      </c>
      <c r="J1456" t="s">
        <v>1434</v>
      </c>
    </row>
    <row r="1457" ht="12.75">
      <c r="A1457" t="s">
        <v>761</v>
      </c>
    </row>
    <row r="1458" ht="12.75">
      <c r="A1458" t="s">
        <v>761</v>
      </c>
    </row>
    <row r="1459" spans="1:10" ht="14.25">
      <c r="A1459" s="272" t="s">
        <v>66</v>
      </c>
      <c r="B1459" s="281" t="s">
        <v>592</v>
      </c>
      <c r="D1459" s="274"/>
      <c r="J1459" s="272" t="s">
        <v>1382</v>
      </c>
    </row>
    <row r="1460" spans="1:10" ht="12.75">
      <c r="A1460" t="s">
        <v>566</v>
      </c>
      <c r="B1460" t="s">
        <v>309</v>
      </c>
      <c r="C1460" s="62">
        <f>IF(AND(Справка!D65=0,Справка!E65=0,Справка!F65=0,Справка!G65=0,Справка!H65=0,Справка!I65=0,Справка!J65=0,Справка!K65=0),"",Справка!A65)</f>
      </c>
      <c r="D1460" s="275" t="s">
        <v>843</v>
      </c>
      <c r="J1460" t="s">
        <v>1422</v>
      </c>
    </row>
    <row r="1461" spans="1:10" ht="12.75">
      <c r="A1461" s="272" t="s">
        <v>66</v>
      </c>
      <c r="B1461" s="282" t="s">
        <v>604</v>
      </c>
      <c r="J1461" s="272" t="s">
        <v>1733</v>
      </c>
    </row>
    <row r="1462" spans="1:10" ht="12.75">
      <c r="A1462" t="s">
        <v>566</v>
      </c>
      <c r="B1462" t="s">
        <v>1007</v>
      </c>
      <c r="C1462" s="294">
        <f>Справка!D65</f>
        <v>0</v>
      </c>
      <c r="D1462" s="275"/>
      <c r="J1462" t="s">
        <v>834</v>
      </c>
    </row>
    <row r="1463" spans="1:10" ht="12.75">
      <c r="A1463" t="s">
        <v>566</v>
      </c>
      <c r="B1463" t="s">
        <v>833</v>
      </c>
      <c r="C1463" s="294">
        <f>Справка!E65</f>
        <v>0</v>
      </c>
      <c r="D1463" s="275"/>
      <c r="J1463" t="s">
        <v>405</v>
      </c>
    </row>
    <row r="1464" spans="1:10" ht="12.75">
      <c r="A1464" t="s">
        <v>566</v>
      </c>
      <c r="B1464" t="s">
        <v>645</v>
      </c>
      <c r="C1464" s="294">
        <f>Справка!F65</f>
        <v>0</v>
      </c>
      <c r="J1464" t="s">
        <v>461</v>
      </c>
    </row>
    <row r="1465" spans="1:10" ht="12.75">
      <c r="A1465" t="s">
        <v>566</v>
      </c>
      <c r="B1465" t="s">
        <v>1434</v>
      </c>
      <c r="C1465" s="294">
        <f>Справка!G65</f>
        <v>0</v>
      </c>
      <c r="D1465" s="275" t="s">
        <v>843</v>
      </c>
      <c r="J1465" t="s">
        <v>1434</v>
      </c>
    </row>
    <row r="1466" ht="12.75">
      <c r="A1466" t="s">
        <v>761</v>
      </c>
    </row>
    <row r="1467" spans="1:10" ht="12.75">
      <c r="A1467" s="272" t="s">
        <v>66</v>
      </c>
      <c r="B1467" s="282" t="s">
        <v>1219</v>
      </c>
      <c r="D1467" s="274" t="s">
        <v>843</v>
      </c>
      <c r="J1467" s="272" t="s">
        <v>501</v>
      </c>
    </row>
    <row r="1468" spans="1:10" ht="12.75">
      <c r="A1468" t="s">
        <v>566</v>
      </c>
      <c r="B1468" t="s">
        <v>1007</v>
      </c>
      <c r="C1468" s="294">
        <f>Справка!H65</f>
        <v>0</v>
      </c>
      <c r="D1468" s="275"/>
      <c r="J1468" t="s">
        <v>834</v>
      </c>
    </row>
    <row r="1469" spans="1:10" ht="12.75">
      <c r="A1469" t="s">
        <v>566</v>
      </c>
      <c r="B1469" t="s">
        <v>833</v>
      </c>
      <c r="C1469" s="294">
        <f>Справка!I65</f>
        <v>0</v>
      </c>
      <c r="D1469" s="275"/>
      <c r="J1469" t="s">
        <v>405</v>
      </c>
    </row>
    <row r="1470" spans="1:10" ht="12.75">
      <c r="A1470" t="s">
        <v>566</v>
      </c>
      <c r="B1470" t="s">
        <v>645</v>
      </c>
      <c r="C1470" s="294">
        <f>Справка!J65</f>
        <v>0</v>
      </c>
      <c r="J1470" t="s">
        <v>461</v>
      </c>
    </row>
    <row r="1471" spans="1:10" ht="12.75">
      <c r="A1471" t="s">
        <v>566</v>
      </c>
      <c r="B1471" t="s">
        <v>1434</v>
      </c>
      <c r="C1471" s="294">
        <f>Справка!K65</f>
        <v>0</v>
      </c>
      <c r="D1471" s="275" t="s">
        <v>843</v>
      </c>
      <c r="J1471" t="s">
        <v>1434</v>
      </c>
    </row>
    <row r="1472" ht="12.75">
      <c r="A1472" t="s">
        <v>761</v>
      </c>
    </row>
    <row r="1473" ht="12.75">
      <c r="A1473" t="s">
        <v>761</v>
      </c>
    </row>
    <row r="1474" spans="1:10" ht="14.25">
      <c r="A1474" s="272" t="s">
        <v>66</v>
      </c>
      <c r="B1474" s="281" t="s">
        <v>1106</v>
      </c>
      <c r="D1474" s="274"/>
      <c r="J1474" s="272" t="s">
        <v>1187</v>
      </c>
    </row>
    <row r="1475" spans="1:10" ht="12.75">
      <c r="A1475" t="s">
        <v>566</v>
      </c>
      <c r="B1475" t="s">
        <v>309</v>
      </c>
      <c r="C1475" s="62">
        <f>IF(AND(Справка!D68=0,Справка!E68=0,Справка!F68=0,Справка!G68=0,Справка!H68=0,Справка!I68=0,Справка!J68=0,Справка!K68=0),"",Справка!A68)</f>
      </c>
      <c r="D1475" s="275" t="s">
        <v>843</v>
      </c>
      <c r="J1475" t="s">
        <v>1422</v>
      </c>
    </row>
    <row r="1476" spans="1:10" ht="12.75">
      <c r="A1476" s="272" t="s">
        <v>66</v>
      </c>
      <c r="B1476" s="282" t="s">
        <v>604</v>
      </c>
      <c r="J1476" s="272" t="s">
        <v>1733</v>
      </c>
    </row>
    <row r="1477" spans="1:10" ht="12.75">
      <c r="A1477" t="s">
        <v>566</v>
      </c>
      <c r="B1477" t="s">
        <v>1007</v>
      </c>
      <c r="C1477" s="294">
        <f>Справка!D68</f>
        <v>0</v>
      </c>
      <c r="D1477" s="275"/>
      <c r="J1477" t="s">
        <v>834</v>
      </c>
    </row>
    <row r="1478" spans="1:10" ht="12.75">
      <c r="A1478" t="s">
        <v>566</v>
      </c>
      <c r="B1478" t="s">
        <v>833</v>
      </c>
      <c r="C1478" s="294">
        <f>Справка!E68</f>
        <v>0</v>
      </c>
      <c r="D1478" s="275"/>
      <c r="J1478" t="s">
        <v>405</v>
      </c>
    </row>
    <row r="1479" spans="1:10" ht="12.75">
      <c r="A1479" t="s">
        <v>566</v>
      </c>
      <c r="B1479" t="s">
        <v>645</v>
      </c>
      <c r="C1479" s="294">
        <f>Справка!F68</f>
        <v>0</v>
      </c>
      <c r="J1479" t="s">
        <v>461</v>
      </c>
    </row>
    <row r="1480" spans="1:10" ht="12.75">
      <c r="A1480" t="s">
        <v>566</v>
      </c>
      <c r="B1480" t="s">
        <v>1434</v>
      </c>
      <c r="C1480" s="294">
        <f>Справка!G68</f>
        <v>0</v>
      </c>
      <c r="D1480" s="275" t="s">
        <v>843</v>
      </c>
      <c r="J1480" t="s">
        <v>1434</v>
      </c>
    </row>
    <row r="1481" ht="12.75">
      <c r="A1481" t="s">
        <v>761</v>
      </c>
    </row>
    <row r="1482" spans="1:10" ht="12.75">
      <c r="A1482" s="272" t="s">
        <v>66</v>
      </c>
      <c r="B1482" s="282" t="s">
        <v>1219</v>
      </c>
      <c r="D1482" s="274" t="s">
        <v>843</v>
      </c>
      <c r="J1482" s="272" t="s">
        <v>501</v>
      </c>
    </row>
    <row r="1483" spans="1:10" ht="12.75">
      <c r="A1483" t="s">
        <v>566</v>
      </c>
      <c r="B1483" t="s">
        <v>1007</v>
      </c>
      <c r="C1483" s="294">
        <f>Справка!H68</f>
        <v>0</v>
      </c>
      <c r="D1483" s="275"/>
      <c r="J1483" t="s">
        <v>834</v>
      </c>
    </row>
    <row r="1484" spans="1:10" ht="12.75">
      <c r="A1484" t="s">
        <v>566</v>
      </c>
      <c r="B1484" t="s">
        <v>833</v>
      </c>
      <c r="C1484" s="294">
        <f>Справка!I68</f>
        <v>0</v>
      </c>
      <c r="D1484" s="275"/>
      <c r="J1484" t="s">
        <v>405</v>
      </c>
    </row>
    <row r="1485" spans="1:10" ht="12.75">
      <c r="A1485" t="s">
        <v>566</v>
      </c>
      <c r="B1485" t="s">
        <v>645</v>
      </c>
      <c r="C1485" s="294">
        <f>Справка!J68</f>
        <v>0</v>
      </c>
      <c r="J1485" t="s">
        <v>461</v>
      </c>
    </row>
    <row r="1486" spans="1:10" ht="12.75">
      <c r="A1486" t="s">
        <v>566</v>
      </c>
      <c r="B1486" t="s">
        <v>1434</v>
      </c>
      <c r="C1486" s="294">
        <f>Справка!K68</f>
        <v>0</v>
      </c>
      <c r="D1486" s="275" t="s">
        <v>843</v>
      </c>
      <c r="J1486" t="s">
        <v>1434</v>
      </c>
    </row>
    <row r="1487" ht="12.75">
      <c r="A1487" s="272" t="s">
        <v>884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56"/>
  <sheetViews>
    <sheetView tabSelected="1" zoomScalePageLayoutView="0" workbookViewId="0" topLeftCell="A1">
      <selection activeCell="A2" sqref="A2"/>
    </sheetView>
  </sheetViews>
  <sheetFormatPr defaultColWidth="9.125" defaultRowHeight="12.75"/>
  <cols>
    <col min="1" max="1" width="19.875" style="0" customWidth="1"/>
    <col min="2" max="2" width="51.375" style="65" customWidth="1"/>
    <col min="3" max="3" width="2.625" style="0" customWidth="1"/>
    <col min="4" max="4" width="13.00390625" style="62" customWidth="1"/>
  </cols>
  <sheetData>
    <row r="1" spans="1:2" ht="38.25">
      <c r="A1" s="25" t="s">
        <v>1542</v>
      </c>
      <c r="B1" s="65" t="s">
        <v>339</v>
      </c>
    </row>
    <row r="2" spans="1:2" ht="51">
      <c r="A2" s="49" t="s">
        <v>1532</v>
      </c>
      <c r="B2" s="65" t="s">
        <v>158</v>
      </c>
    </row>
    <row r="3" spans="1:2" ht="76.5">
      <c r="A3" s="25" t="s">
        <v>994</v>
      </c>
      <c r="B3" s="149" t="s">
        <v>283</v>
      </c>
    </row>
    <row r="4" ht="12.75">
      <c r="B4" s="65" t="s">
        <v>1703</v>
      </c>
    </row>
    <row r="5" ht="12.75">
      <c r="B5" s="65" t="s">
        <v>934</v>
      </c>
    </row>
    <row r="6" spans="2:4" ht="12.75">
      <c r="B6" s="65" t="s">
        <v>1682</v>
      </c>
      <c r="D6" s="62" t="s">
        <v>792</v>
      </c>
    </row>
    <row r="7" ht="12.75">
      <c r="B7" s="65" t="s">
        <v>1628</v>
      </c>
    </row>
    <row r="8" spans="2:4" ht="12.75">
      <c r="B8" s="65" t="s">
        <v>1269</v>
      </c>
      <c r="D8" s="62" t="s">
        <v>11</v>
      </c>
    </row>
    <row r="9" ht="12.75">
      <c r="B9" s="65" t="s">
        <v>474</v>
      </c>
    </row>
    <row r="10" ht="12.75">
      <c r="B10" s="65" t="s">
        <v>1658</v>
      </c>
    </row>
    <row r="11" ht="12.75">
      <c r="B11" s="149" t="s">
        <v>1200</v>
      </c>
    </row>
    <row r="12" ht="12.75">
      <c r="B12" s="65" t="s">
        <v>706</v>
      </c>
    </row>
    <row r="13" ht="12.75">
      <c r="B13" s="149" t="s">
        <v>1662</v>
      </c>
    </row>
    <row r="14" ht="12.75">
      <c r="B14" s="149" t="s">
        <v>933</v>
      </c>
    </row>
    <row r="15" ht="17.25" customHeight="1">
      <c r="B15" s="65" t="s">
        <v>101</v>
      </c>
    </row>
    <row r="16" ht="12.75">
      <c r="B16" s="149" t="s">
        <v>739</v>
      </c>
    </row>
    <row r="17" ht="12.75">
      <c r="B17" s="149" t="s">
        <v>1014</v>
      </c>
    </row>
    <row r="18" ht="12.75">
      <c r="B18" s="149" t="s">
        <v>124</v>
      </c>
    </row>
    <row r="19" ht="12.75">
      <c r="B19" s="149" t="s">
        <v>1014</v>
      </c>
    </row>
    <row r="20" ht="12.75">
      <c r="B20" s="149" t="s">
        <v>368</v>
      </c>
    </row>
    <row r="21" ht="12.75">
      <c r="B21" s="149" t="s">
        <v>1014</v>
      </c>
    </row>
    <row r="22" ht="12.75">
      <c r="B22" s="149" t="s">
        <v>981</v>
      </c>
    </row>
    <row r="23" ht="12.75">
      <c r="B23" s="149" t="s">
        <v>474</v>
      </c>
    </row>
    <row r="24" ht="12.75">
      <c r="B24" s="149" t="s">
        <v>1658</v>
      </c>
    </row>
    <row r="25" ht="12.75">
      <c r="B25" s="149" t="s">
        <v>321</v>
      </c>
    </row>
    <row r="26" ht="12.75">
      <c r="B26" s="149" t="s">
        <v>1662</v>
      </c>
    </row>
    <row r="27" ht="12.75">
      <c r="B27" s="149" t="s">
        <v>1327</v>
      </c>
    </row>
    <row r="28" ht="12.75">
      <c r="B28" s="149" t="s">
        <v>1475</v>
      </c>
    </row>
    <row r="29" ht="12.75">
      <c r="B29" s="149" t="s">
        <v>1014</v>
      </c>
    </row>
    <row r="30" ht="12.75" customHeight="1">
      <c r="B30" s="149" t="s">
        <v>981</v>
      </c>
    </row>
    <row r="31" ht="12.75">
      <c r="B31" s="65" t="s">
        <v>474</v>
      </c>
    </row>
    <row r="32" ht="12.75">
      <c r="B32" s="65" t="s">
        <v>1658</v>
      </c>
    </row>
    <row r="33" ht="25.5">
      <c r="B33" s="65" t="s">
        <v>1127</v>
      </c>
    </row>
    <row r="34" ht="12.75">
      <c r="B34" s="65" t="s">
        <v>1627</v>
      </c>
    </row>
    <row r="35" ht="12.75">
      <c r="B35" s="65" t="s">
        <v>1662</v>
      </c>
    </row>
    <row r="36" ht="12.75">
      <c r="B36" s="65" t="s">
        <v>933</v>
      </c>
    </row>
    <row r="37" ht="25.5" customHeight="1">
      <c r="B37" s="65" t="s">
        <v>512</v>
      </c>
    </row>
    <row r="38" ht="25.5" customHeight="1">
      <c r="B38" s="65" t="s">
        <v>1671</v>
      </c>
    </row>
    <row r="39" ht="25.5" customHeight="1">
      <c r="B39" s="65" t="s">
        <v>1028</v>
      </c>
    </row>
    <row r="40" ht="12.75">
      <c r="B40" s="65" t="s">
        <v>981</v>
      </c>
    </row>
    <row r="41" ht="12.75">
      <c r="B41" s="65" t="s">
        <v>474</v>
      </c>
    </row>
    <row r="42" ht="12.75">
      <c r="B42" s="149" t="s">
        <v>727</v>
      </c>
    </row>
    <row r="43" ht="12.75">
      <c r="B43" s="149" t="s">
        <v>283</v>
      </c>
    </row>
    <row r="44" spans="2:4" ht="12.75">
      <c r="B44" s="65" t="s">
        <v>1149</v>
      </c>
      <c r="D44" s="62" t="s">
        <v>489</v>
      </c>
    </row>
    <row r="45" spans="2:4" ht="12.75">
      <c r="B45" s="149" t="s">
        <v>212</v>
      </c>
      <c r="D45" s="62" t="s">
        <v>1335</v>
      </c>
    </row>
    <row r="46" ht="12.75">
      <c r="B46" s="149" t="s">
        <v>135</v>
      </c>
    </row>
    <row r="47" ht="12.75">
      <c r="B47" s="149" t="s">
        <v>1034</v>
      </c>
    </row>
    <row r="48" ht="12.75">
      <c r="B48" s="149" t="s">
        <v>877</v>
      </c>
    </row>
    <row r="49" spans="2:4" ht="12.75">
      <c r="B49" s="65" t="s">
        <v>426</v>
      </c>
      <c r="D49" s="62" t="s">
        <v>11</v>
      </c>
    </row>
    <row r="50" ht="12.75">
      <c r="B50" s="149" t="s">
        <v>877</v>
      </c>
    </row>
    <row r="51" spans="2:4" ht="12.75">
      <c r="B51" s="65" t="s">
        <v>582</v>
      </c>
      <c r="D51" s="62" t="s">
        <v>11</v>
      </c>
    </row>
    <row r="52" ht="12.75">
      <c r="B52" s="149" t="s">
        <v>474</v>
      </c>
    </row>
    <row r="53" ht="12.75">
      <c r="B53" s="149" t="s">
        <v>738</v>
      </c>
    </row>
    <row r="54" spans="2:4" ht="12.75">
      <c r="B54" s="65" t="s">
        <v>801</v>
      </c>
      <c r="D54" s="62" t="s">
        <v>33</v>
      </c>
    </row>
    <row r="55" ht="12.75">
      <c r="B55" s="65" t="s">
        <v>474</v>
      </c>
    </row>
    <row r="56" ht="12.75">
      <c r="B56" s="65" t="s">
        <v>1176</v>
      </c>
    </row>
  </sheetData>
  <sheetProtection/>
  <printOptions/>
  <pageMargins left="0.75" right="0.75" top="1" bottom="1" header="0.5" footer="0.5"/>
  <pageSetup horizontalDpi="200" verticalDpi="2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2023-03-13T11:14:02Z</dcterms:created>
  <dcterms:modified xsi:type="dcterms:W3CDTF">2023-03-13T11:14:03Z</dcterms:modified>
  <cp:category/>
  <cp:version/>
  <cp:contentType/>
  <cp:contentStatus/>
</cp:coreProperties>
</file>